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polecny\ROZPOČET\Rozpočet 2019\"/>
    </mc:Choice>
  </mc:AlternateContent>
  <xr:revisionPtr revIDLastSave="0" documentId="13_ncr:1_{7D0EC741-1A12-45AC-AE6C-2669AE3370A4}" xr6:coauthVersionLast="38" xr6:coauthVersionMax="38" xr10:uidLastSave="{00000000-0000-0000-0000-000000000000}"/>
  <bookViews>
    <workbookView xWindow="0" yWindow="0" windowWidth="19200" windowHeight="8110" xr2:uid="{B2913F2D-2D15-4764-ACEB-B0A391A0B736}"/>
  </bookViews>
  <sheets>
    <sheet name="Rozpočet 2019 - návrh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3" i="1" l="1"/>
  <c r="G270" i="1"/>
  <c r="G265" i="1"/>
  <c r="G262" i="1"/>
  <c r="G231" i="1"/>
  <c r="G226" i="1"/>
  <c r="G219" i="1"/>
  <c r="G218" i="1"/>
  <c r="G217" i="1"/>
  <c r="G221" i="1" s="1"/>
  <c r="G215" i="1"/>
  <c r="G212" i="1"/>
  <c r="G209" i="1"/>
  <c r="G204" i="1"/>
  <c r="G190" i="1"/>
  <c r="G186" i="1"/>
  <c r="G187" i="1" s="1"/>
  <c r="G183" i="1"/>
  <c r="G181" i="1"/>
  <c r="G177" i="1"/>
  <c r="G174" i="1"/>
  <c r="G170" i="1"/>
  <c r="G160" i="1"/>
  <c r="G150" i="1"/>
  <c r="G142" i="1"/>
  <c r="G138" i="1"/>
  <c r="G134" i="1"/>
  <c r="G131" i="1"/>
  <c r="G128" i="1"/>
  <c r="G122" i="1"/>
  <c r="G123" i="1" s="1"/>
  <c r="G120" i="1"/>
  <c r="G116" i="1"/>
  <c r="G114" i="1"/>
  <c r="G104" i="1"/>
  <c r="G106" i="1" s="1"/>
  <c r="G99" i="1"/>
  <c r="G90" i="1"/>
  <c r="G86" i="1"/>
  <c r="G83" i="1"/>
  <c r="G79" i="1"/>
  <c r="G76" i="1"/>
  <c r="G70" i="1"/>
  <c r="G72" i="1" s="1"/>
  <c r="G68" i="1"/>
  <c r="G64" i="1"/>
  <c r="G60" i="1"/>
  <c r="G56" i="1"/>
  <c r="G53" i="1"/>
  <c r="G50" i="1"/>
  <c r="G47" i="1"/>
  <c r="G44" i="1"/>
  <c r="G41" i="1"/>
  <c r="G38" i="1"/>
  <c r="G35" i="1"/>
  <c r="G32" i="1"/>
  <c r="G29" i="1"/>
  <c r="G26" i="1"/>
  <c r="G9" i="1"/>
  <c r="G23" i="1" s="1"/>
  <c r="G163" i="1" l="1"/>
  <c r="G117" i="1"/>
  <c r="G184" i="1"/>
  <c r="G91" i="1"/>
  <c r="G153" i="1"/>
  <c r="G274" i="1" l="1"/>
  <c r="G275" i="1" s="1"/>
</calcChain>
</file>

<file path=xl/sharedStrings.xml><?xml version="1.0" encoding="utf-8"?>
<sst xmlns="http://schemas.openxmlformats.org/spreadsheetml/2006/main" count="962" uniqueCount="510">
  <si>
    <t>Paragraf</t>
  </si>
  <si>
    <t>Položka</t>
  </si>
  <si>
    <t>Text</t>
  </si>
  <si>
    <t>Návrh 2019</t>
  </si>
  <si>
    <t>Vysvětlující poznámky</t>
  </si>
  <si>
    <t>a</t>
  </si>
  <si>
    <t>Daň z příjmů fyz. osob placená plátci</t>
  </si>
  <si>
    <t>2 600 000,00</t>
  </si>
  <si>
    <t>2 750 000,00</t>
  </si>
  <si>
    <t>2 699 582,22</t>
  </si>
  <si>
    <t>Daň z příjmu fyz. osob placená poplatník</t>
  </si>
  <si>
    <t>55 000,00</t>
  </si>
  <si>
    <t>44 667,55</t>
  </si>
  <si>
    <t>Daň z příjmu fyz. osob vybíraná srážkou</t>
  </si>
  <si>
    <t>250 000,00</t>
  </si>
  <si>
    <t>249 301,23</t>
  </si>
  <si>
    <t>Daň z příjmů práv. osob</t>
  </si>
  <si>
    <t>2 650 000,00</t>
  </si>
  <si>
    <t>2 293 535,69</t>
  </si>
  <si>
    <t>Daň z příjmů práv. osob za obce</t>
  </si>
  <si>
    <t>350 000,00</t>
  </si>
  <si>
    <t>interní převod, stejné jako výdaje</t>
  </si>
  <si>
    <t>Daň z přidané hodnoty</t>
  </si>
  <si>
    <t>5 150 000,00</t>
  </si>
  <si>
    <t>5 450 000,00</t>
  </si>
  <si>
    <t>5 327 313,79</t>
  </si>
  <si>
    <t>Poplatek ze psů</t>
  </si>
  <si>
    <t>35 000,00</t>
  </si>
  <si>
    <t>34 057,00</t>
  </si>
  <si>
    <t>Poplatek ze užívání veř. prostr.</t>
  </si>
  <si>
    <t>6 000,00</t>
  </si>
  <si>
    <t>2 000,00</t>
  </si>
  <si>
    <t>Poplatek z ubytovací kapacity</t>
  </si>
  <si>
    <t>15 000,00</t>
  </si>
  <si>
    <t>5 880,00</t>
  </si>
  <si>
    <t>Správní poplatky</t>
  </si>
  <si>
    <t>13 000,00</t>
  </si>
  <si>
    <t>243 000,00</t>
  </si>
  <si>
    <t>219 952,70</t>
  </si>
  <si>
    <t>Daň z hazardních her</t>
  </si>
  <si>
    <t>90 000,00</t>
  </si>
  <si>
    <t>82 465,08</t>
  </si>
  <si>
    <t>Zrušený odv. z loterií a pod. her kromě</t>
  </si>
  <si>
    <t>1 000,00</t>
  </si>
  <si>
    <t>v rozpočtu nebude</t>
  </si>
  <si>
    <t>Zrušený odvod z výher. hracích přístrojů</t>
  </si>
  <si>
    <t>4 000,00</t>
  </si>
  <si>
    <t>Daň z nemovitých věcí</t>
  </si>
  <si>
    <t>1 640 000,00</t>
  </si>
  <si>
    <t>1 406 793,17</t>
  </si>
  <si>
    <t>NI př.transf. ze všeob.pokl.sp.st.rozp.</t>
  </si>
  <si>
    <t>66 324,00</t>
  </si>
  <si>
    <t>NI př.transf. ze st.r. v rám. souh. dotv</t>
  </si>
  <si>
    <t>169 000,00</t>
  </si>
  <si>
    <t>178 000,00</t>
  </si>
  <si>
    <t>148 330,00</t>
  </si>
  <si>
    <t>Ost. NI př.transfer. ze státního rozp.</t>
  </si>
  <si>
    <t>1 800 000,00</t>
  </si>
  <si>
    <t>dotace Příčná zatím není, budeme o ní žádat</t>
  </si>
  <si>
    <t>NI. př. transf. od obcí</t>
  </si>
  <si>
    <t>50 000,00</t>
  </si>
  <si>
    <t>60 000,00</t>
  </si>
  <si>
    <t>57 064,30</t>
  </si>
  <si>
    <t>příspěvky na MŠ Korálek Herink, Nupaky</t>
  </si>
  <si>
    <t>****</t>
  </si>
  <si>
    <t>14 838 000,00</t>
  </si>
  <si>
    <t>15 643 324,00</t>
  </si>
  <si>
    <t>12 637 266,73</t>
  </si>
  <si>
    <t xml:space="preserve">Ostatní správa v zemědělství </t>
  </si>
  <si>
    <t>Sankční platby př. od jiných subjektů</t>
  </si>
  <si>
    <t>Silnice</t>
  </si>
  <si>
    <t>Přesunuto z 2219 - přefakturace projektu Okružní křižovatka Herink, povolení vjezdu Potex</t>
  </si>
  <si>
    <t>Přijaté nekapitálové příspěvky a náhrady</t>
  </si>
  <si>
    <t>přefakturace projekt okružní křižovatky Herink + Potex</t>
  </si>
  <si>
    <t>Ost. záležitosti pozemních komunikací</t>
  </si>
  <si>
    <t>450 000,00</t>
  </si>
  <si>
    <t>39 000,00</t>
  </si>
  <si>
    <t>přesunuto do 2212. přefakturace projekt okružní křižovatky Herink + Potex</t>
  </si>
  <si>
    <t>Provoz veřejné silniční dopravy</t>
  </si>
  <si>
    <t>150 000,00</t>
  </si>
  <si>
    <t>116 000,00</t>
  </si>
  <si>
    <t>Příspěvek MHD Alimpex - na rok 2019 bude jasný 28.11.</t>
  </si>
  <si>
    <t>Pitná voda . a čišt.odp.vod a nakládání s kaly</t>
  </si>
  <si>
    <t>Pronájem sítí 1.Sčv</t>
  </si>
  <si>
    <t>Příjmy z pronájmu ost. nem. věcí a jejic</t>
  </si>
  <si>
    <t>386 000,00</t>
  </si>
  <si>
    <t>468 000,00</t>
  </si>
  <si>
    <t>467 060,00</t>
  </si>
  <si>
    <t>Výše dle smlouvy a nabídky na rok 2019. M. Sklenář zjišťuje důvod navýšení v r. 2018.</t>
  </si>
  <si>
    <t>Odvád. a čišt.odp.vod a nakládání s kaly</t>
  </si>
  <si>
    <t>548 000,00</t>
  </si>
  <si>
    <t>668 000,00</t>
  </si>
  <si>
    <t>663 105,50</t>
  </si>
  <si>
    <t>Činnosti knihovnické</t>
  </si>
  <si>
    <t>Knihovna</t>
  </si>
  <si>
    <t>Příjmy z poskytování služeb a výrobků</t>
  </si>
  <si>
    <t xml:space="preserve"> Vydavatelská činnost</t>
  </si>
  <si>
    <t>Dobřejovický Zpravodaj - reklama</t>
  </si>
  <si>
    <t>140 000,00</t>
  </si>
  <si>
    <t>120 000,00</t>
  </si>
  <si>
    <t>Reklama zpravodaj. Výše za Alimpex bude jasná 28.11.</t>
  </si>
  <si>
    <t>Ost. záležitosti kultury</t>
  </si>
  <si>
    <t>Spolkový dům - krátkodobé pronájmy</t>
  </si>
  <si>
    <t>70 000,00</t>
  </si>
  <si>
    <t>64 404,80</t>
  </si>
  <si>
    <t>Zálež.kultury,církví a sděl.prostředků</t>
  </si>
  <si>
    <t>Kulturní akce - příjmy</t>
  </si>
  <si>
    <t>Ostatní příjmy z vlastní činnosti</t>
  </si>
  <si>
    <t>dobrovolné vstupné letní kino</t>
  </si>
  <si>
    <t>5 000,00</t>
  </si>
  <si>
    <t>3 686,00</t>
  </si>
  <si>
    <t>Využití volného času dětí a mládeže</t>
  </si>
  <si>
    <t>30 000,00</t>
  </si>
  <si>
    <t>Bude spojeno s 3399</t>
  </si>
  <si>
    <t>Nebytové hospodářství</t>
  </si>
  <si>
    <t>Příjmy z pronájmu pozemků</t>
  </si>
  <si>
    <t>4 800,00</t>
  </si>
  <si>
    <t>pronájem pozemků</t>
  </si>
  <si>
    <t>135 000,00</t>
  </si>
  <si>
    <t>130 000,00</t>
  </si>
  <si>
    <t>111 780,00</t>
  </si>
  <si>
    <t>pronájem obchodu</t>
  </si>
  <si>
    <t>116 580,00</t>
  </si>
  <si>
    <t>Veřejné osvětlení</t>
  </si>
  <si>
    <t>Veřejné osvětlení - pronájem provozovateli</t>
  </si>
  <si>
    <t>nebude to tam</t>
  </si>
  <si>
    <t>Komunální služby a územní rozvoj j.n.</t>
  </si>
  <si>
    <t>10 000,00</t>
  </si>
  <si>
    <t>9 741,00</t>
  </si>
  <si>
    <t>věcné břemeno ČEZ</t>
  </si>
  <si>
    <t>Příjmy z pronájmů</t>
  </si>
  <si>
    <t>pronájem pozemku TRILION</t>
  </si>
  <si>
    <t>58 000,00</t>
  </si>
  <si>
    <t>56 931,00</t>
  </si>
  <si>
    <t>Sběr a odvoz komunálních odpadů</t>
  </si>
  <si>
    <t>455 000,00</t>
  </si>
  <si>
    <t>459 000,00</t>
  </si>
  <si>
    <t>457 462,00</t>
  </si>
  <si>
    <t>Příjmy z prodeje zboží</t>
  </si>
  <si>
    <t>pytle na komunální odpad</t>
  </si>
  <si>
    <t>3 000,00</t>
  </si>
  <si>
    <t>2 204,00</t>
  </si>
  <si>
    <t>462 000,00</t>
  </si>
  <si>
    <t>459 666,00</t>
  </si>
  <si>
    <t>Sběr a odvoz ostatních odpadů</t>
  </si>
  <si>
    <t>Svoz tříděných odpadů</t>
  </si>
  <si>
    <t>165 000,00</t>
  </si>
  <si>
    <t>164 900,00</t>
  </si>
  <si>
    <t>145 177,00</t>
  </si>
  <si>
    <t>Odměna třídění Eko-kom, příjmy od občanů plast, bioodpad - dořešit</t>
  </si>
  <si>
    <t>145 277,00</t>
  </si>
  <si>
    <t xml:space="preserve"> Péče o vzhled obcí a veřejnou zeleň</t>
  </si>
  <si>
    <t>Sběrný dvůr</t>
  </si>
  <si>
    <t>Činnost místní správy</t>
  </si>
  <si>
    <t>Příjmy z prodeje krátk. a drob. dl. maj.</t>
  </si>
  <si>
    <t>2 500,00</t>
  </si>
  <si>
    <t>2 420,00</t>
  </si>
  <si>
    <t>Přijaté neinvestiční dary</t>
  </si>
  <si>
    <t>3 700,00</t>
  </si>
  <si>
    <t>6 500,00</t>
  </si>
  <si>
    <t>6 120,00</t>
  </si>
  <si>
    <t>Příjmy a výdaje z úvěr. finanč. operací</t>
  </si>
  <si>
    <t>Příjmy z úroků</t>
  </si>
  <si>
    <t>100 000,00</t>
  </si>
  <si>
    <t>úroky</t>
  </si>
  <si>
    <t xml:space="preserve"> Převody vlastním fondům v rozp. úz.úr</t>
  </si>
  <si>
    <t>Interní převody mezi účty, pokladnou…</t>
  </si>
  <si>
    <t>Převody z rozpočtových účtů</t>
  </si>
  <si>
    <t>494 500,00</t>
  </si>
  <si>
    <t>jen interní převody</t>
  </si>
  <si>
    <t>Ost. převody z vlastních fodnů</t>
  </si>
  <si>
    <t>220 000,00</t>
  </si>
  <si>
    <t>714 500,00</t>
  </si>
  <si>
    <t>17 538 000,00</t>
  </si>
  <si>
    <t>18 657 024,00</t>
  </si>
  <si>
    <t>15 645 154,12</t>
  </si>
  <si>
    <t>Ozdrav.hosp.zvířat,pol. a spec.plodin</t>
  </si>
  <si>
    <t>Odchyt psů</t>
  </si>
  <si>
    <t>Nákup materiálu j.n.</t>
  </si>
  <si>
    <t>granule apod.</t>
  </si>
  <si>
    <t>Nákup ostatních služeb</t>
  </si>
  <si>
    <t>4 900,00</t>
  </si>
  <si>
    <t>poplatek za odchyt - 4 psi do roka</t>
  </si>
  <si>
    <t xml:space="preserve">Silnice </t>
  </si>
  <si>
    <t>200 000,00</t>
  </si>
  <si>
    <t>240 000,00</t>
  </si>
  <si>
    <t>236 550,00</t>
  </si>
  <si>
    <t>Zimní údržba Vaněček, čištění komunikací, rezerva pro případ tuhé zimy</t>
  </si>
  <si>
    <t>Výdaje na dodavatel.zajišť.opravy a údrž</t>
  </si>
  <si>
    <t>190 000,00</t>
  </si>
  <si>
    <t>139 501,00</t>
  </si>
  <si>
    <t>opravy silnic</t>
  </si>
  <si>
    <t>Ost. nákup dlouh. nehmotného majetku</t>
  </si>
  <si>
    <t>Nebude v rozpočtu</t>
  </si>
  <si>
    <t>Budovy, haly a stavby</t>
  </si>
  <si>
    <t>3 755 000,00</t>
  </si>
  <si>
    <t>669 092,00</t>
  </si>
  <si>
    <t>Projekt dokumentace na silnice v obci, Projektová dokumentace okružní křižovatka Herink</t>
  </si>
  <si>
    <t>Pozemky</t>
  </si>
  <si>
    <t>67 343,00</t>
  </si>
  <si>
    <t>4 255 000,00</t>
  </si>
  <si>
    <t>1 112 486,00</t>
  </si>
  <si>
    <t>Chodníky, cyklostezky</t>
  </si>
  <si>
    <t>40 000,00</t>
  </si>
  <si>
    <t>24 000,00</t>
  </si>
  <si>
    <t>10 890,00</t>
  </si>
  <si>
    <t>posypová sůl chodníky</t>
  </si>
  <si>
    <t>Pohonné hmoty a maziva</t>
  </si>
  <si>
    <t>20 000,00</t>
  </si>
  <si>
    <t>13 574,00</t>
  </si>
  <si>
    <t>115 000,00</t>
  </si>
  <si>
    <t>61 632,00</t>
  </si>
  <si>
    <t>Opravy chodníků, zrcadla</t>
  </si>
  <si>
    <t>Neinvestiční transfery obcím</t>
  </si>
  <si>
    <t>Průhonice příspěvek cyklostezka</t>
  </si>
  <si>
    <t>11 000,00</t>
  </si>
  <si>
    <t>Projekce a výstavba cyklostezek směr Herink, Modletice. Uskladnění zastávek a traktůrku Herink.</t>
  </si>
  <si>
    <t>300 000,00</t>
  </si>
  <si>
    <t>127 096,00</t>
  </si>
  <si>
    <t xml:space="preserve"> Provoz veřejné silniční dopravy</t>
  </si>
  <si>
    <t>MHD ROPID</t>
  </si>
  <si>
    <t>Výdaje na dopravní územní obslužnost</t>
  </si>
  <si>
    <t>430 000,00</t>
  </si>
  <si>
    <t>605 000,00</t>
  </si>
  <si>
    <t>306 769,80</t>
  </si>
  <si>
    <t>dle podkladů v samost. listu</t>
  </si>
  <si>
    <t>Ostatní záležitosti v silniční dopravě</t>
  </si>
  <si>
    <t>Svislá a vodorovná dopravní značení, zrcadla, světelná signalizace</t>
  </si>
  <si>
    <t>Nový paragraf</t>
  </si>
  <si>
    <t>Pitná voda</t>
  </si>
  <si>
    <t>Výdaje na opravy dle požadavků správce</t>
  </si>
  <si>
    <t xml:space="preserve"> Dle návrhu investic 1. SČV</t>
  </si>
  <si>
    <t>Výdaje na opravy dle požadavků správce, deratizace</t>
  </si>
  <si>
    <t>25 000,00</t>
  </si>
  <si>
    <t>22 385,00</t>
  </si>
  <si>
    <t>Deratizace 2x ročně</t>
  </si>
  <si>
    <t>44 800,00</t>
  </si>
  <si>
    <t>9 075,00</t>
  </si>
  <si>
    <t>Investice - suchá rezerva čerpadlo - dle návrhu 1. Sčv</t>
  </si>
  <si>
    <t>31 640,00</t>
  </si>
  <si>
    <t>Mateřské školy</t>
  </si>
  <si>
    <t>Příspěvek MŠ Korálek</t>
  </si>
  <si>
    <t>5331     Neinv. přísp. zřízeným PO</t>
  </si>
  <si>
    <t>930 000,00</t>
  </si>
  <si>
    <t>745 000,00</t>
  </si>
  <si>
    <t>dle přehledu dodaného ředitelkou MŠ</t>
  </si>
  <si>
    <t xml:space="preserve"> Základní školy</t>
  </si>
  <si>
    <t>Příspěvek okolním obcím za žáky z Dobřejovic v jejich ZŠ.</t>
  </si>
  <si>
    <t>281 960,00</t>
  </si>
  <si>
    <t>81 960,00</t>
  </si>
  <si>
    <t xml:space="preserve">V roce 2018 byl navíc jednorázový příspěvek na rozšíření ZŠ Průhonice. </t>
  </si>
  <si>
    <t>Ostatní osobní výdaje</t>
  </si>
  <si>
    <t>odměna knihovnici</t>
  </si>
  <si>
    <t>13 175,00</t>
  </si>
  <si>
    <t>Neinv. transfery cizím PO</t>
  </si>
  <si>
    <t>Poplatek za knihovnu - Říčany</t>
  </si>
  <si>
    <t>Vydavatelská činnost</t>
  </si>
  <si>
    <t>Dobřejovický Zpravodaj</t>
  </si>
  <si>
    <t>148 000,00</t>
  </si>
  <si>
    <t>112 461,13</t>
  </si>
  <si>
    <t>Zrušíme, vše dáme do služeb</t>
  </si>
  <si>
    <t>1 200,00</t>
  </si>
  <si>
    <t>Náklady na přípravu a tisk zpravodaje.</t>
  </si>
  <si>
    <t>113 661,13</t>
  </si>
  <si>
    <t>Spolkový dům</t>
  </si>
  <si>
    <t>90 950,00</t>
  </si>
  <si>
    <t>DPP úklid, kronikářka</t>
  </si>
  <si>
    <t>12 868,63</t>
  </si>
  <si>
    <t>vybavení SD</t>
  </si>
  <si>
    <t>Studená voda</t>
  </si>
  <si>
    <t>17 000,00</t>
  </si>
  <si>
    <t>16 480,00</t>
  </si>
  <si>
    <t>Plyn</t>
  </si>
  <si>
    <t>34 545,00</t>
  </si>
  <si>
    <t>Elektrická energie</t>
  </si>
  <si>
    <t>33 000,00</t>
  </si>
  <si>
    <t>59 000,00</t>
  </si>
  <si>
    <t>58 093,00</t>
  </si>
  <si>
    <t>Služby elektronických komunikací</t>
  </si>
  <si>
    <t>Internet SD, bylo v 6171</t>
  </si>
  <si>
    <t>Nájemné</t>
  </si>
  <si>
    <t>420 000,00</t>
  </si>
  <si>
    <t>404 000,00</t>
  </si>
  <si>
    <t>opravy instalace elektro, venkovního osvětlení…</t>
  </si>
  <si>
    <t>15 982,00</t>
  </si>
  <si>
    <t>opravy kotel apod…</t>
  </si>
  <si>
    <t>663 000,00</t>
  </si>
  <si>
    <t>579 638,63</t>
  </si>
  <si>
    <t>Kulturní akce, podpora spolkům, spojeno s pův. paragrafem 3421</t>
  </si>
  <si>
    <t>37 000,00</t>
  </si>
  <si>
    <t>36 347,06</t>
  </si>
  <si>
    <t>materiál na akce, dárky, pamětní listy…</t>
  </si>
  <si>
    <t>9 317,00</t>
  </si>
  <si>
    <t>nebude v rozpočtu</t>
  </si>
  <si>
    <t>109 000,00</t>
  </si>
  <si>
    <t>54 000,00</t>
  </si>
  <si>
    <t>52 847,00</t>
  </si>
  <si>
    <t xml:space="preserve">dodávka služeb v souvislosti s akcemi </t>
  </si>
  <si>
    <t>Výdaje na poř. věcí a služeb - pohoštění</t>
  </si>
  <si>
    <t>22 000,00</t>
  </si>
  <si>
    <t>21 308,05</t>
  </si>
  <si>
    <t>občerstvení na akcích, setkání seniorů</t>
  </si>
  <si>
    <t>Věcné dary</t>
  </si>
  <si>
    <t>24 300,00</t>
  </si>
  <si>
    <t>11 518,00</t>
  </si>
  <si>
    <t xml:space="preserve">dárky na občándy, Dětský den,zastupitelům, kalendáře </t>
  </si>
  <si>
    <t>Neinv.transf. spolkům</t>
  </si>
  <si>
    <t>Dary obyvatelstvu</t>
  </si>
  <si>
    <t>6 700,00</t>
  </si>
  <si>
    <t>6 642,00</t>
  </si>
  <si>
    <t>Příspěvky na vstupenky Průhonický park.</t>
  </si>
  <si>
    <t>Ostaní neinv. transfery obyvatelstvu</t>
  </si>
  <si>
    <t>91 000,00</t>
  </si>
  <si>
    <t>-2 000,00</t>
  </si>
  <si>
    <t>přesunuto do 4359</t>
  </si>
  <si>
    <t>140 979,11</t>
  </si>
  <si>
    <t xml:space="preserve"> Využití volného času dětí a mládeže</t>
  </si>
  <si>
    <t>5 987,00</t>
  </si>
  <si>
    <t>121 000,00</t>
  </si>
  <si>
    <t>96 000,00</t>
  </si>
  <si>
    <t>16 053,00</t>
  </si>
  <si>
    <t>104 000,00</t>
  </si>
  <si>
    <t>320 000,00</t>
  </si>
  <si>
    <t>151 219,00</t>
  </si>
  <si>
    <t>600 000,00</t>
  </si>
  <si>
    <t>586 000,00</t>
  </si>
  <si>
    <t>410 340,00</t>
  </si>
  <si>
    <t>Správa a provoz veřejného osvětlení dle smlouvy.</t>
  </si>
  <si>
    <t>14 000,00</t>
  </si>
  <si>
    <t>13 360,00</t>
  </si>
  <si>
    <t>423 700,00</t>
  </si>
  <si>
    <t>Území plánování</t>
  </si>
  <si>
    <t>Výdaje na pořízení změny ÚP.</t>
  </si>
  <si>
    <t>175 000,00</t>
  </si>
  <si>
    <t>Dle smlouvy a informace od p. Vicha.</t>
  </si>
  <si>
    <t>Pozemkový úřad nájem pozemku</t>
  </si>
  <si>
    <t>110 000,00</t>
  </si>
  <si>
    <t>212 500,00</t>
  </si>
  <si>
    <t>151 400,00</t>
  </si>
  <si>
    <t>213 000,00</t>
  </si>
  <si>
    <t>151 900,00</t>
  </si>
  <si>
    <t>400 000,00</t>
  </si>
  <si>
    <t>341 162,00</t>
  </si>
  <si>
    <t>414 000,00</t>
  </si>
  <si>
    <t>413 996,00</t>
  </si>
  <si>
    <t xml:space="preserve">  Ostatní nakládání s odpady </t>
  </si>
  <si>
    <t>Sběrný dvůr - platby za odpad od občanů</t>
  </si>
  <si>
    <t>160 000,00</t>
  </si>
  <si>
    <t>143 152,00</t>
  </si>
  <si>
    <t>Sběrný dvůr, nastavit systém vykazování</t>
  </si>
  <si>
    <t>Péče o vzhled obcí a veřejnou zeleň</t>
  </si>
  <si>
    <t>7 055,00</t>
  </si>
  <si>
    <t>Dohody o provedení práce</t>
  </si>
  <si>
    <t>Ochranné pomůcky</t>
  </si>
  <si>
    <t>2 984,00</t>
  </si>
  <si>
    <t>Drobný hmotný dlouhodobý majetek</t>
  </si>
  <si>
    <t>53 000,00</t>
  </si>
  <si>
    <t>7 899,00</t>
  </si>
  <si>
    <t>Technické vybavení správy obce do 40.000.</t>
  </si>
  <si>
    <t>130 755,51</t>
  </si>
  <si>
    <t>materiál k zeleni + květináče, květiny, část (45t jde do 6171)</t>
  </si>
  <si>
    <t>7 000,00</t>
  </si>
  <si>
    <t>5 148,00</t>
  </si>
  <si>
    <t>osvětlení + spotřeba el. Skalník</t>
  </si>
  <si>
    <t>39 397,50</t>
  </si>
  <si>
    <t>Služby peněžních ústavů</t>
  </si>
  <si>
    <t>1 139,00</t>
  </si>
  <si>
    <t>pojištění traktůrku</t>
  </si>
  <si>
    <t>1 978,00</t>
  </si>
  <si>
    <t>pronájem strojů (Bauhaus, Boels, Křapáček…)</t>
  </si>
  <si>
    <t>331 000,00</t>
  </si>
  <si>
    <t>158 699,00</t>
  </si>
  <si>
    <t>údržba zeleně: Zápotocká, likvidace dřevin, postřik Klíněnka apod…</t>
  </si>
  <si>
    <t>50 786,00</t>
  </si>
  <si>
    <t>Servis traktůrku, zahradní techniky Křapáček</t>
  </si>
  <si>
    <t>700 000,00</t>
  </si>
  <si>
    <t>561 909,00</t>
  </si>
  <si>
    <t>úpravy altánu u Skalníka apod…</t>
  </si>
  <si>
    <t>Stroje, přístroje a zařízení</t>
  </si>
  <si>
    <t>43 000,00</t>
  </si>
  <si>
    <t>Stroje nad 40.000.</t>
  </si>
  <si>
    <t>1 500 000,00</t>
  </si>
  <si>
    <t>1 486 000,00</t>
  </si>
  <si>
    <t>967 750,01</t>
  </si>
  <si>
    <t>Ost.služby a činn. v oblasti soc. péče</t>
  </si>
  <si>
    <t>Obědy pro seniory, senior taxi</t>
  </si>
  <si>
    <t>36 665,00</t>
  </si>
  <si>
    <t>Obědy, senior taxi</t>
  </si>
  <si>
    <t>přesunut z 3399</t>
  </si>
  <si>
    <t>Bezpečnost a veřejný pořádek</t>
  </si>
  <si>
    <t>Obecní policie</t>
  </si>
  <si>
    <t>398 000,00</t>
  </si>
  <si>
    <t>436 000,00</t>
  </si>
  <si>
    <t>318 993,75</t>
  </si>
  <si>
    <t xml:space="preserve"> Požární ochrana - dobr. část</t>
  </si>
  <si>
    <t>Příspěvek dobrovolní hasiči</t>
  </si>
  <si>
    <t>Příspěvek SDH Průhonice dle smlouvy</t>
  </si>
  <si>
    <t xml:space="preserve">Zastupitelstva obcí </t>
  </si>
  <si>
    <t>Odměny členů zastupitelstva obcí a krajů</t>
  </si>
  <si>
    <t>1 600 000,00</t>
  </si>
  <si>
    <t>1 198 512,00</t>
  </si>
  <si>
    <t>v samostatném listu</t>
  </si>
  <si>
    <t>Pov. poj. na soc. zab. a př. na st.p.z.</t>
  </si>
  <si>
    <t>380 000,00</t>
  </si>
  <si>
    <t>169 578,00</t>
  </si>
  <si>
    <t>Pov. poj. na veřejné zdravotní pojištění</t>
  </si>
  <si>
    <t>109 170,00</t>
  </si>
  <si>
    <t>Cestovné (tuzemské i zahraniční)</t>
  </si>
  <si>
    <t>13 679,00</t>
  </si>
  <si>
    <t>2 200 000,00</t>
  </si>
  <si>
    <t>1 490 939,00</t>
  </si>
  <si>
    <t>Volby do zastupitelstev ÚSC</t>
  </si>
  <si>
    <t>6 501,00</t>
  </si>
  <si>
    <t>41 000,00</t>
  </si>
  <si>
    <t>3 262,00</t>
  </si>
  <si>
    <t>10 724,00</t>
  </si>
  <si>
    <t>Volba prezidenta republiky</t>
  </si>
  <si>
    <t>19 535,00</t>
  </si>
  <si>
    <t>Poštovní služby</t>
  </si>
  <si>
    <t>1 728,00</t>
  </si>
  <si>
    <t>21 324,00</t>
  </si>
  <si>
    <t>Provoz obce (samosprávy) + jinam nezařaditelné náklady</t>
  </si>
  <si>
    <t>Platy zaměstnanců v pracovním poměru</t>
  </si>
  <si>
    <t>1 010 000,00</t>
  </si>
  <si>
    <t>804 183,00</t>
  </si>
  <si>
    <t>Zaměstnanci obecního úřadu.</t>
  </si>
  <si>
    <t>75 670,00</t>
  </si>
  <si>
    <t>207 783,00</t>
  </si>
  <si>
    <t>75 214,00</t>
  </si>
  <si>
    <t>Pov. poj. na úrazové pojištění</t>
  </si>
  <si>
    <t>2 114,00</t>
  </si>
  <si>
    <t>Výdaje na knihy, učební pomůcky a tisk</t>
  </si>
  <si>
    <t>1 690,00</t>
  </si>
  <si>
    <t>zákony, publikace</t>
  </si>
  <si>
    <t>18 900,00</t>
  </si>
  <si>
    <t>do 40.000: Vybavení úřadu PC, telefony, tiskárny...a další co nelze dát jinam - wapka, centrála, vrtačka, pivní soupravy, stan</t>
  </si>
  <si>
    <t>52 191,40</t>
  </si>
  <si>
    <t>Tonery, kancelářské potřeby, drogerie, barvy, tonery, nářadí, 55t pořesunuto ze zeleně</t>
  </si>
  <si>
    <t>3 800,00</t>
  </si>
  <si>
    <t>45 000,00</t>
  </si>
  <si>
    <t>23 620,00</t>
  </si>
  <si>
    <t>11 062,00</t>
  </si>
  <si>
    <t>3 105,00</t>
  </si>
  <si>
    <t>85 000,00</t>
  </si>
  <si>
    <t>79 659,85</t>
  </si>
  <si>
    <t>Pevná linka, internet, mobily, SMS brána</t>
  </si>
  <si>
    <t>18 368,00</t>
  </si>
  <si>
    <t>Výdaje na dodav. pořízení informací</t>
  </si>
  <si>
    <t>270 000,00</t>
  </si>
  <si>
    <t>268 153,35</t>
  </si>
  <si>
    <t xml:space="preserve">Právní služby obci, Frank a Bold, dotační poradci, Atlas audit, Humličková hluk </t>
  </si>
  <si>
    <t>Služby školení a vzdělávání</t>
  </si>
  <si>
    <t>37 903,00</t>
  </si>
  <si>
    <t>Školení a BOZP</t>
  </si>
  <si>
    <t>Zpracování dat a služby souv. s IT a kom</t>
  </si>
  <si>
    <t>87 769,80</t>
  </si>
  <si>
    <t>servis a roční licence programů, nové Office 365</t>
  </si>
  <si>
    <t>198 981,76</t>
  </si>
  <si>
    <t>Kopírka pronájem a provoz, portál veřejné zakázky, spisová služba, revize, správa sítě, provoz webu, dokumentace BOZP…</t>
  </si>
  <si>
    <t>2 541,00</t>
  </si>
  <si>
    <t>opravy úřadu, fasády, okapy, malování</t>
  </si>
  <si>
    <t>Výdaje na nákup softwaru a poč.programů</t>
  </si>
  <si>
    <t>22 050,00</t>
  </si>
  <si>
    <t>nákup nových programů</t>
  </si>
  <si>
    <t>3 494,00</t>
  </si>
  <si>
    <t>cestovné zaměstanci</t>
  </si>
  <si>
    <t>9 000,00</t>
  </si>
  <si>
    <t>8 903,00</t>
  </si>
  <si>
    <t>pohoštění na úřadu</t>
  </si>
  <si>
    <t>Ost.neinv.transf. nezisk. a podob.organ.</t>
  </si>
  <si>
    <t>10 500,00</t>
  </si>
  <si>
    <t>Veřejnoprávní smlouva Říčany - spisovýá služba, výkon přenesené působnosti</t>
  </si>
  <si>
    <t>poplatek knihovna Říčany, přesunuto do 3319</t>
  </si>
  <si>
    <t>Úhrady sankcí jiným rozpočtům</t>
  </si>
  <si>
    <t>423 000,00</t>
  </si>
  <si>
    <t>75 500,00</t>
  </si>
  <si>
    <t>182 033,61</t>
  </si>
  <si>
    <t>3 100 000,00</t>
  </si>
  <si>
    <t>2 209 689,77</t>
  </si>
  <si>
    <t xml:space="preserve"> Příjmy a výdaje z úvěr. finanč. operací</t>
  </si>
  <si>
    <t>Bankovní poplatky</t>
  </si>
  <si>
    <t>4 201,32</t>
  </si>
  <si>
    <t>Převody vlastním fondům v rozp. úz.úr</t>
  </si>
  <si>
    <t>Převody vlastním rozpočtovým účtům</t>
  </si>
  <si>
    <t>jen intermí převody</t>
  </si>
  <si>
    <t>Převody do vlastní pokladny</t>
  </si>
  <si>
    <t>474 500,00</t>
  </si>
  <si>
    <t>Ostatní převody vlastním fondům</t>
  </si>
  <si>
    <t>-30 000,00</t>
  </si>
  <si>
    <t>Ost. finanční operace</t>
  </si>
  <si>
    <t>Daň z příjmu za obec, interní převod, stejná částka i v příjmu</t>
  </si>
  <si>
    <t>Platby daní a poplatků st. rozpočtu</t>
  </si>
  <si>
    <t>213 985,00</t>
  </si>
  <si>
    <t>odhad dle 2018, interní převod, stejná částka i v příjmu</t>
  </si>
  <si>
    <t>Bilance rozpočtu</t>
  </si>
  <si>
    <t>Schválený rozpočet 2018</t>
  </si>
  <si>
    <t>Rozpočet 2018 po změnách</t>
  </si>
  <si>
    <t>Výsledek 1.1. - 31.10. 2018</t>
  </si>
  <si>
    <t>PŘÍJMY</t>
  </si>
  <si>
    <t>VÝDAJE</t>
  </si>
  <si>
    <t>Příjmy celkem</t>
  </si>
  <si>
    <t>Výdaje celkem                                                                                                                                                            63,08            61,24</t>
  </si>
  <si>
    <t>v rozpočtu nebude, po inf. Ze Sředočeckého kraje uděláme Rozpočtové opatření</t>
  </si>
  <si>
    <t xml:space="preserve">Nová položka, pronájem veřejného osvětlení provozovateli dle stávající smlouvy. </t>
  </si>
  <si>
    <t>Příspěvky spolkům v obci</t>
  </si>
  <si>
    <t>Příspěvek obyvatelům v sociální nouzi, Doplněno na návrh p. Mikuškové</t>
  </si>
  <si>
    <t xml:space="preserve">DPP úklid OÚ, úklid potoka, výpomoc </t>
  </si>
  <si>
    <t>leden vyúčtování, kvartální záloha 1000 Kč</t>
  </si>
  <si>
    <t>Navýšení ceny od poskytovatele, více nádob</t>
  </si>
  <si>
    <t>Navýšení frekvence svozu 1000l kontejnerů plasty papír 2x týdně, zvýšení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</si>
</sst>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#,##0;#,##0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/>
    <xf numFmtId="164" fontId="4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left" vertical="top" wrapText="1"/>
    </xf>
    <xf numFmtId="4" fontId="0" fillId="0" borderId="0" xfId="0" applyNumberFormat="1" applyFill="1" applyBorder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2" fillId="0" borderId="0" xfId="0" applyNumberFormat="1" applyFont="1" applyFill="1" applyBorder="1" applyAlignment="1">
      <alignment horizontal="right" vertical="top"/>
    </xf>
    <xf numFmtId="164" fontId="5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165" fontId="4" fillId="0" borderId="0" xfId="0" applyNumberFormat="1" applyFont="1" applyFill="1" applyBorder="1" applyAlignment="1">
      <alignment horizontal="righ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 wrapText="1"/>
    </xf>
    <xf numFmtId="164" fontId="6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top" wrapText="1"/>
    </xf>
    <xf numFmtId="164" fontId="6" fillId="2" borderId="0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4" fontId="0" fillId="2" borderId="0" xfId="0" applyNumberFormat="1" applyFill="1" applyBorder="1" applyAlignment="1">
      <alignment horizontal="right" vertical="top" wrapText="1"/>
    </xf>
    <xf numFmtId="4" fontId="4" fillId="2" borderId="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4" fontId="5" fillId="2" borderId="0" xfId="0" applyNumberFormat="1" applyFont="1" applyFill="1" applyBorder="1" applyAlignment="1">
      <alignment horizontal="right" vertical="top" wrapText="1"/>
    </xf>
    <xf numFmtId="4" fontId="2" fillId="2" borderId="0" xfId="0" applyNumberFormat="1" applyFont="1" applyFill="1" applyBorder="1" applyAlignment="1">
      <alignment horizontal="right" vertical="top"/>
    </xf>
    <xf numFmtId="4" fontId="2" fillId="2" borderId="5" xfId="0" applyNumberFormat="1" applyFont="1" applyFill="1" applyBorder="1" applyAlignment="1">
      <alignment horizontal="right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/>
    </xf>
    <xf numFmtId="4" fontId="2" fillId="2" borderId="0" xfId="0" applyNumberFormat="1" applyFont="1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&#225;vrh%20rozpo&#269;tu%202019%20podrobn&#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V2019,2020 ke schválení"/>
      <sheetName val="RV2019,2020"/>
      <sheetName val="ke schválení"/>
      <sheetName val="Rozpočet - návrh"/>
      <sheetName val="sazebník"/>
      <sheetName val="Tříděný odpad"/>
      <sheetName val="Komunální odpad"/>
      <sheetName val="MHD"/>
      <sheetName val="Zastupitelstvo"/>
      <sheetName val="Spolky"/>
    </sheetNames>
    <sheetDataSet>
      <sheetData sheetId="0"/>
      <sheetData sheetId="1"/>
      <sheetData sheetId="2"/>
      <sheetData sheetId="3"/>
      <sheetData sheetId="4"/>
      <sheetData sheetId="5">
        <row r="34">
          <cell r="I34">
            <v>600000</v>
          </cell>
        </row>
      </sheetData>
      <sheetData sheetId="6">
        <row r="33">
          <cell r="J33">
            <v>530000</v>
          </cell>
          <cell r="L33">
            <v>500000</v>
          </cell>
        </row>
      </sheetData>
      <sheetData sheetId="7">
        <row r="6">
          <cell r="F6">
            <v>650000</v>
          </cell>
        </row>
      </sheetData>
      <sheetData sheetId="8">
        <row r="12">
          <cell r="G12">
            <v>1484000</v>
          </cell>
          <cell r="H12">
            <v>309000</v>
          </cell>
          <cell r="I12">
            <v>134000</v>
          </cell>
        </row>
      </sheetData>
      <sheetData sheetId="9">
        <row r="8">
          <cell r="B8">
            <v>125000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2D990-48A8-4D2F-8746-3CCCE8E60C10}">
  <dimension ref="A1:H275"/>
  <sheetViews>
    <sheetView tabSelected="1" zoomScale="70" zoomScaleNormal="70" workbookViewId="0">
      <pane xSplit="3" ySplit="2" topLeftCell="D225" activePane="bottomRight" state="frozen"/>
      <selection pane="topRight" activeCell="D1" sqref="D1"/>
      <selection pane="bottomLeft" activeCell="A135" sqref="A135"/>
      <selection pane="bottomRight" activeCell="H270" sqref="H270"/>
    </sheetView>
  </sheetViews>
  <sheetFormatPr defaultRowHeight="12.5" x14ac:dyDescent="0.25"/>
  <cols>
    <col min="1" max="2" width="8.7265625" style="14"/>
    <col min="3" max="3" width="42.90625" style="14" bestFit="1" customWidth="1"/>
    <col min="4" max="4" width="12.453125" style="14" customWidth="1"/>
    <col min="5" max="5" width="13" style="14" customWidth="1"/>
    <col min="6" max="6" width="14.6328125" style="14" customWidth="1"/>
    <col min="7" max="7" width="15.1796875" style="14" customWidth="1"/>
    <col min="8" max="8" width="97.26953125" style="14" customWidth="1"/>
    <col min="9" max="16384" width="8.7265625" style="14"/>
  </cols>
  <sheetData>
    <row r="1" spans="1:8" s="8" customFormat="1" ht="43.75" customHeight="1" x14ac:dyDescent="0.3">
      <c r="A1" s="5" t="s">
        <v>0</v>
      </c>
      <c r="B1" s="5" t="s">
        <v>1</v>
      </c>
      <c r="C1" s="5" t="s">
        <v>2</v>
      </c>
      <c r="D1" s="6" t="s">
        <v>495</v>
      </c>
      <c r="E1" s="5" t="s">
        <v>496</v>
      </c>
      <c r="F1" s="5" t="s">
        <v>497</v>
      </c>
      <c r="G1" s="50" t="s">
        <v>3</v>
      </c>
      <c r="H1" s="5" t="s">
        <v>4</v>
      </c>
    </row>
    <row r="2" spans="1:8" s="8" customFormat="1" ht="14.15" customHeight="1" x14ac:dyDescent="0.3">
      <c r="A2" s="9"/>
      <c r="B2" s="10"/>
      <c r="C2" s="10"/>
      <c r="D2" s="6"/>
      <c r="E2" s="11"/>
      <c r="F2" s="11"/>
      <c r="G2" s="51"/>
      <c r="H2" s="11"/>
    </row>
    <row r="3" spans="1:8" s="8" customFormat="1" ht="14.15" customHeight="1" x14ac:dyDescent="0.3">
      <c r="A3" s="22" t="s">
        <v>498</v>
      </c>
      <c r="B3" s="45"/>
      <c r="C3" s="45"/>
      <c r="D3" s="22"/>
      <c r="E3" s="46"/>
      <c r="F3" s="46"/>
      <c r="G3" s="52"/>
      <c r="H3" s="46"/>
    </row>
    <row r="4" spans="1:8" ht="17.149999999999999" customHeight="1" x14ac:dyDescent="0.25">
      <c r="A4" s="12">
        <v>0</v>
      </c>
      <c r="B4" s="1"/>
      <c r="C4" s="1"/>
      <c r="D4" s="1"/>
      <c r="E4" s="1"/>
      <c r="F4" s="1"/>
      <c r="G4" s="53"/>
      <c r="H4" s="1"/>
    </row>
    <row r="5" spans="1:8" ht="13" customHeight="1" x14ac:dyDescent="0.25">
      <c r="A5" s="15">
        <v>0</v>
      </c>
      <c r="B5" s="15">
        <v>1111</v>
      </c>
      <c r="C5" s="16" t="s">
        <v>6</v>
      </c>
      <c r="D5" s="17" t="s">
        <v>7</v>
      </c>
      <c r="E5" s="17" t="s">
        <v>8</v>
      </c>
      <c r="F5" s="17" t="s">
        <v>9</v>
      </c>
      <c r="G5" s="54">
        <v>3200000</v>
      </c>
      <c r="H5" s="2"/>
    </row>
    <row r="6" spans="1:8" ht="12" customHeight="1" x14ac:dyDescent="0.25">
      <c r="A6" s="15">
        <v>0</v>
      </c>
      <c r="B6" s="15">
        <v>1112</v>
      </c>
      <c r="C6" s="16" t="s">
        <v>10</v>
      </c>
      <c r="D6" s="17" t="s">
        <v>11</v>
      </c>
      <c r="E6" s="17" t="s">
        <v>11</v>
      </c>
      <c r="F6" s="17" t="s">
        <v>12</v>
      </c>
      <c r="G6" s="54">
        <v>50000</v>
      </c>
      <c r="H6" s="2"/>
    </row>
    <row r="7" spans="1:8" ht="12" customHeight="1" x14ac:dyDescent="0.25">
      <c r="A7" s="15">
        <v>0</v>
      </c>
      <c r="B7" s="15">
        <v>1113</v>
      </c>
      <c r="C7" s="16" t="s">
        <v>13</v>
      </c>
      <c r="D7" s="17" t="s">
        <v>14</v>
      </c>
      <c r="E7" s="17" t="s">
        <v>14</v>
      </c>
      <c r="F7" s="17" t="s">
        <v>15</v>
      </c>
      <c r="G7" s="54">
        <v>250000</v>
      </c>
      <c r="H7" s="2"/>
    </row>
    <row r="8" spans="1:8" ht="12" customHeight="1" x14ac:dyDescent="0.25">
      <c r="A8" s="15">
        <v>0</v>
      </c>
      <c r="B8" s="15">
        <v>1121</v>
      </c>
      <c r="C8" s="16" t="s">
        <v>16</v>
      </c>
      <c r="D8" s="17" t="s">
        <v>17</v>
      </c>
      <c r="E8" s="17" t="s">
        <v>17</v>
      </c>
      <c r="F8" s="17" t="s">
        <v>18</v>
      </c>
      <c r="G8" s="54">
        <v>2650000</v>
      </c>
      <c r="H8" s="2"/>
    </row>
    <row r="9" spans="1:8" ht="12" customHeight="1" x14ac:dyDescent="0.25">
      <c r="A9" s="15">
        <v>0</v>
      </c>
      <c r="B9" s="15">
        <v>1122</v>
      </c>
      <c r="C9" s="16" t="s">
        <v>19</v>
      </c>
      <c r="D9" s="17" t="s">
        <v>20</v>
      </c>
      <c r="E9" s="17" t="s">
        <v>20</v>
      </c>
      <c r="F9" s="3">
        <v>0</v>
      </c>
      <c r="G9" s="55">
        <f>G272</f>
        <v>250000</v>
      </c>
      <c r="H9" s="19" t="s">
        <v>21</v>
      </c>
    </row>
    <row r="10" spans="1:8" ht="12" customHeight="1" x14ac:dyDescent="0.25">
      <c r="A10" s="15">
        <v>0</v>
      </c>
      <c r="B10" s="15">
        <v>1211</v>
      </c>
      <c r="C10" s="16" t="s">
        <v>22</v>
      </c>
      <c r="D10" s="17" t="s">
        <v>23</v>
      </c>
      <c r="E10" s="17" t="s">
        <v>24</v>
      </c>
      <c r="F10" s="17" t="s">
        <v>25</v>
      </c>
      <c r="G10" s="54">
        <v>5500000</v>
      </c>
      <c r="H10" s="2"/>
    </row>
    <row r="11" spans="1:8" ht="12" customHeight="1" x14ac:dyDescent="0.25">
      <c r="A11" s="15">
        <v>0</v>
      </c>
      <c r="B11" s="15">
        <v>1341</v>
      </c>
      <c r="C11" s="16" t="s">
        <v>26</v>
      </c>
      <c r="D11" s="17" t="s">
        <v>27</v>
      </c>
      <c r="E11" s="17" t="s">
        <v>27</v>
      </c>
      <c r="F11" s="17" t="s">
        <v>28</v>
      </c>
      <c r="G11" s="54">
        <v>35000</v>
      </c>
      <c r="H11" s="20"/>
    </row>
    <row r="12" spans="1:8" ht="12" customHeight="1" x14ac:dyDescent="0.25">
      <c r="A12" s="15">
        <v>0</v>
      </c>
      <c r="B12" s="15">
        <v>1343</v>
      </c>
      <c r="C12" s="16" t="s">
        <v>29</v>
      </c>
      <c r="D12" s="17" t="s">
        <v>30</v>
      </c>
      <c r="E12" s="17" t="s">
        <v>30</v>
      </c>
      <c r="F12" s="17" t="s">
        <v>31</v>
      </c>
      <c r="G12" s="54">
        <v>5000</v>
      </c>
      <c r="H12" s="20"/>
    </row>
    <row r="13" spans="1:8" ht="12" customHeight="1" x14ac:dyDescent="0.25">
      <c r="A13" s="15">
        <v>0</v>
      </c>
      <c r="B13" s="15">
        <v>1345</v>
      </c>
      <c r="C13" s="16" t="s">
        <v>32</v>
      </c>
      <c r="D13" s="17" t="s">
        <v>33</v>
      </c>
      <c r="E13" s="17" t="s">
        <v>33</v>
      </c>
      <c r="F13" s="17" t="s">
        <v>34</v>
      </c>
      <c r="G13" s="54">
        <v>15000</v>
      </c>
      <c r="H13" s="21"/>
    </row>
    <row r="14" spans="1:8" ht="12" customHeight="1" x14ac:dyDescent="0.25">
      <c r="A14" s="15">
        <v>0</v>
      </c>
      <c r="B14" s="15">
        <v>1361</v>
      </c>
      <c r="C14" s="16" t="s">
        <v>35</v>
      </c>
      <c r="D14" s="17" t="s">
        <v>36</v>
      </c>
      <c r="E14" s="17" t="s">
        <v>37</v>
      </c>
      <c r="F14" s="17" t="s">
        <v>38</v>
      </c>
      <c r="G14" s="54">
        <v>13000</v>
      </c>
      <c r="H14" s="20"/>
    </row>
    <row r="15" spans="1:8" ht="12" customHeight="1" x14ac:dyDescent="0.25">
      <c r="A15" s="15">
        <v>0</v>
      </c>
      <c r="B15" s="15">
        <v>1381</v>
      </c>
      <c r="C15" s="16" t="s">
        <v>39</v>
      </c>
      <c r="D15" s="17" t="s">
        <v>33</v>
      </c>
      <c r="E15" s="17" t="s">
        <v>40</v>
      </c>
      <c r="F15" s="17" t="s">
        <v>41</v>
      </c>
      <c r="G15" s="54">
        <v>100000</v>
      </c>
      <c r="H15" s="20"/>
    </row>
    <row r="16" spans="1:8" ht="12" customHeight="1" x14ac:dyDescent="0.25">
      <c r="A16" s="15">
        <v>0</v>
      </c>
      <c r="B16" s="15">
        <v>1382</v>
      </c>
      <c r="C16" s="16" t="s">
        <v>42</v>
      </c>
      <c r="D16" s="17" t="s">
        <v>43</v>
      </c>
      <c r="E16" s="17" t="s">
        <v>43</v>
      </c>
      <c r="F16" s="3">
        <v>0</v>
      </c>
      <c r="G16" s="55">
        <v>0</v>
      </c>
      <c r="H16" s="4" t="s">
        <v>44</v>
      </c>
    </row>
    <row r="17" spans="1:8" ht="12" customHeight="1" x14ac:dyDescent="0.25">
      <c r="A17" s="15">
        <v>0</v>
      </c>
      <c r="B17" s="15">
        <v>1383</v>
      </c>
      <c r="C17" s="16" t="s">
        <v>45</v>
      </c>
      <c r="D17" s="17" t="s">
        <v>46</v>
      </c>
      <c r="E17" s="17" t="s">
        <v>46</v>
      </c>
      <c r="F17" s="3">
        <v>0</v>
      </c>
      <c r="G17" s="55">
        <v>0</v>
      </c>
      <c r="H17" s="4" t="s">
        <v>44</v>
      </c>
    </row>
    <row r="18" spans="1:8" ht="12" customHeight="1" x14ac:dyDescent="0.25">
      <c r="A18" s="15">
        <v>0</v>
      </c>
      <c r="B18" s="15">
        <v>1511</v>
      </c>
      <c r="C18" s="16" t="s">
        <v>47</v>
      </c>
      <c r="D18" s="17" t="s">
        <v>48</v>
      </c>
      <c r="E18" s="17" t="s">
        <v>48</v>
      </c>
      <c r="F18" s="17" t="s">
        <v>49</v>
      </c>
      <c r="G18" s="54">
        <v>1650000</v>
      </c>
      <c r="H18" s="20"/>
    </row>
    <row r="19" spans="1:8" ht="16" customHeight="1" x14ac:dyDescent="0.25">
      <c r="A19" s="15">
        <v>0</v>
      </c>
      <c r="B19" s="15">
        <v>4111</v>
      </c>
      <c r="C19" s="16" t="s">
        <v>50</v>
      </c>
      <c r="D19" s="17" t="s">
        <v>27</v>
      </c>
      <c r="E19" s="17" t="s">
        <v>51</v>
      </c>
      <c r="F19" s="17" t="s">
        <v>51</v>
      </c>
      <c r="G19" s="54">
        <v>0</v>
      </c>
      <c r="H19" s="21" t="s">
        <v>502</v>
      </c>
    </row>
    <row r="20" spans="1:8" ht="16" customHeight="1" x14ac:dyDescent="0.25">
      <c r="A20" s="15">
        <v>0</v>
      </c>
      <c r="B20" s="15">
        <v>4112</v>
      </c>
      <c r="C20" s="16" t="s">
        <v>52</v>
      </c>
      <c r="D20" s="17" t="s">
        <v>53</v>
      </c>
      <c r="E20" s="17" t="s">
        <v>54</v>
      </c>
      <c r="F20" s="17" t="s">
        <v>55</v>
      </c>
      <c r="G20" s="54">
        <v>180000</v>
      </c>
      <c r="H20" s="21"/>
    </row>
    <row r="21" spans="1:8" ht="12" customHeight="1" x14ac:dyDescent="0.25">
      <c r="A21" s="15">
        <v>0</v>
      </c>
      <c r="B21" s="15">
        <v>4116</v>
      </c>
      <c r="C21" s="16" t="s">
        <v>56</v>
      </c>
      <c r="D21" s="17" t="s">
        <v>57</v>
      </c>
      <c r="E21" s="17" t="s">
        <v>57</v>
      </c>
      <c r="F21" s="3">
        <v>0</v>
      </c>
      <c r="G21" s="54">
        <v>0</v>
      </c>
      <c r="H21" s="20" t="s">
        <v>58</v>
      </c>
    </row>
    <row r="22" spans="1:8" ht="14.15" customHeight="1" x14ac:dyDescent="0.25">
      <c r="A22" s="15">
        <v>0</v>
      </c>
      <c r="B22" s="15">
        <v>4121</v>
      </c>
      <c r="C22" s="16" t="s">
        <v>59</v>
      </c>
      <c r="D22" s="17" t="s">
        <v>60</v>
      </c>
      <c r="E22" s="17" t="s">
        <v>61</v>
      </c>
      <c r="F22" s="17" t="s">
        <v>62</v>
      </c>
      <c r="G22" s="54">
        <v>50000</v>
      </c>
      <c r="H22" s="20" t="s">
        <v>63</v>
      </c>
    </row>
    <row r="23" spans="1:8" ht="16" customHeight="1" x14ac:dyDescent="0.25">
      <c r="A23" s="12">
        <v>0</v>
      </c>
      <c r="B23" s="22" t="s">
        <v>64</v>
      </c>
      <c r="C23" s="1"/>
      <c r="D23" s="23" t="s">
        <v>65</v>
      </c>
      <c r="E23" s="23" t="s">
        <v>66</v>
      </c>
      <c r="F23" s="23" t="s">
        <v>67</v>
      </c>
      <c r="G23" s="56">
        <f>SUM(G5:G22)</f>
        <v>13948000</v>
      </c>
      <c r="H23" s="22"/>
    </row>
    <row r="24" spans="1:8" s="8" customFormat="1" ht="15" customHeight="1" x14ac:dyDescent="0.3">
      <c r="A24" s="12">
        <v>1069</v>
      </c>
      <c r="B24" s="22"/>
      <c r="C24" s="8" t="s">
        <v>68</v>
      </c>
      <c r="D24" s="23"/>
      <c r="E24" s="23"/>
      <c r="F24" s="23"/>
      <c r="G24" s="56"/>
      <c r="H24" s="22"/>
    </row>
    <row r="25" spans="1:8" ht="15" customHeight="1" x14ac:dyDescent="0.25">
      <c r="A25" s="15">
        <v>1069</v>
      </c>
      <c r="B25" s="15">
        <v>2212</v>
      </c>
      <c r="C25" s="16" t="s">
        <v>69</v>
      </c>
      <c r="D25" s="3">
        <v>0</v>
      </c>
      <c r="E25" s="17" t="s">
        <v>27</v>
      </c>
      <c r="F25" s="17" t="s">
        <v>27</v>
      </c>
      <c r="G25" s="54">
        <v>0</v>
      </c>
      <c r="H25" s="4" t="s">
        <v>44</v>
      </c>
    </row>
    <row r="26" spans="1:8" ht="12" customHeight="1" x14ac:dyDescent="0.25">
      <c r="A26" s="12">
        <v>1069</v>
      </c>
      <c r="B26" s="22" t="s">
        <v>64</v>
      </c>
      <c r="C26" s="1"/>
      <c r="D26" s="25">
        <v>0</v>
      </c>
      <c r="E26" s="23" t="s">
        <v>27</v>
      </c>
      <c r="F26" s="23" t="s">
        <v>27</v>
      </c>
      <c r="G26" s="56">
        <f>G25</f>
        <v>0</v>
      </c>
      <c r="H26" s="1"/>
    </row>
    <row r="27" spans="1:8" s="8" customFormat="1" ht="19" customHeight="1" x14ac:dyDescent="0.3">
      <c r="A27" s="22">
        <v>2212</v>
      </c>
      <c r="B27" s="22"/>
      <c r="C27" s="22" t="s">
        <v>70</v>
      </c>
      <c r="D27" s="23"/>
      <c r="E27" s="23"/>
      <c r="F27" s="23"/>
      <c r="G27" s="56"/>
      <c r="H27" s="22" t="s">
        <v>71</v>
      </c>
    </row>
    <row r="28" spans="1:8" ht="15" customHeight="1" x14ac:dyDescent="0.25">
      <c r="A28" s="15">
        <v>2212</v>
      </c>
      <c r="B28" s="15">
        <v>2324</v>
      </c>
      <c r="C28" s="16" t="s">
        <v>72</v>
      </c>
      <c r="D28" s="17"/>
      <c r="E28" s="17"/>
      <c r="F28" s="17"/>
      <c r="G28" s="54">
        <v>450000</v>
      </c>
      <c r="H28" s="4" t="s">
        <v>73</v>
      </c>
    </row>
    <row r="29" spans="1:8" ht="16" customHeight="1" x14ac:dyDescent="0.25">
      <c r="A29" s="12">
        <v>2212</v>
      </c>
      <c r="B29" s="22" t="s">
        <v>64</v>
      </c>
      <c r="C29" s="1"/>
      <c r="D29" s="23"/>
      <c r="E29" s="23"/>
      <c r="F29" s="23"/>
      <c r="G29" s="56">
        <f>G28</f>
        <v>450000</v>
      </c>
      <c r="H29" s="1"/>
    </row>
    <row r="30" spans="1:8" s="8" customFormat="1" ht="19" customHeight="1" x14ac:dyDescent="0.3">
      <c r="A30" s="22">
        <v>2219</v>
      </c>
      <c r="B30" s="22"/>
      <c r="C30" s="22" t="s">
        <v>74</v>
      </c>
      <c r="D30" s="23"/>
      <c r="E30" s="23"/>
      <c r="F30" s="23"/>
      <c r="G30" s="56"/>
      <c r="H30" s="22"/>
    </row>
    <row r="31" spans="1:8" ht="15" customHeight="1" x14ac:dyDescent="0.25">
      <c r="A31" s="15">
        <v>2219</v>
      </c>
      <c r="B31" s="15">
        <v>2324</v>
      </c>
      <c r="C31" s="16" t="s">
        <v>72</v>
      </c>
      <c r="D31" s="17" t="s">
        <v>75</v>
      </c>
      <c r="E31" s="17" t="s">
        <v>75</v>
      </c>
      <c r="F31" s="17" t="s">
        <v>76</v>
      </c>
      <c r="G31" s="54">
        <v>0</v>
      </c>
      <c r="H31" s="4" t="s">
        <v>77</v>
      </c>
    </row>
    <row r="32" spans="1:8" ht="16" customHeight="1" x14ac:dyDescent="0.25">
      <c r="A32" s="12">
        <v>2219</v>
      </c>
      <c r="B32" s="22" t="s">
        <v>64</v>
      </c>
      <c r="C32" s="1"/>
      <c r="D32" s="23" t="s">
        <v>75</v>
      </c>
      <c r="E32" s="23" t="s">
        <v>75</v>
      </c>
      <c r="F32" s="23" t="s">
        <v>76</v>
      </c>
      <c r="G32" s="56">
        <f>G31</f>
        <v>0</v>
      </c>
      <c r="H32" s="1"/>
    </row>
    <row r="33" spans="1:8" s="8" customFormat="1" ht="15" customHeight="1" x14ac:dyDescent="0.3">
      <c r="A33" s="12">
        <v>2221</v>
      </c>
      <c r="C33" s="22" t="s">
        <v>78</v>
      </c>
      <c r="D33" s="23"/>
      <c r="E33" s="23"/>
      <c r="F33" s="23"/>
      <c r="G33" s="56"/>
      <c r="H33" s="22"/>
    </row>
    <row r="34" spans="1:8" ht="15" customHeight="1" x14ac:dyDescent="0.25">
      <c r="A34" s="15">
        <v>2221</v>
      </c>
      <c r="B34" s="15">
        <v>2324</v>
      </c>
      <c r="C34" s="16" t="s">
        <v>72</v>
      </c>
      <c r="D34" s="17" t="s">
        <v>79</v>
      </c>
      <c r="E34" s="17" t="s">
        <v>79</v>
      </c>
      <c r="F34" s="17" t="s">
        <v>80</v>
      </c>
      <c r="G34" s="54">
        <v>150000</v>
      </c>
      <c r="H34" s="4" t="s">
        <v>81</v>
      </c>
    </row>
    <row r="35" spans="1:8" ht="12" customHeight="1" x14ac:dyDescent="0.25">
      <c r="A35" s="12">
        <v>2221</v>
      </c>
      <c r="B35" s="22" t="s">
        <v>64</v>
      </c>
      <c r="C35" s="1"/>
      <c r="D35" s="23" t="s">
        <v>79</v>
      </c>
      <c r="E35" s="23" t="s">
        <v>79</v>
      </c>
      <c r="F35" s="23" t="s">
        <v>80</v>
      </c>
      <c r="G35" s="56">
        <f>G34</f>
        <v>150000</v>
      </c>
      <c r="H35" s="1"/>
    </row>
    <row r="36" spans="1:8" s="8" customFormat="1" ht="19" customHeight="1" x14ac:dyDescent="0.3">
      <c r="A36" s="22">
        <v>2310</v>
      </c>
      <c r="B36" s="22"/>
      <c r="C36" s="22" t="s">
        <v>82</v>
      </c>
      <c r="D36" s="23"/>
      <c r="E36" s="23"/>
      <c r="F36" s="23"/>
      <c r="G36" s="56"/>
      <c r="H36" s="22" t="s">
        <v>83</v>
      </c>
    </row>
    <row r="37" spans="1:8" ht="15" customHeight="1" x14ac:dyDescent="0.25">
      <c r="A37" s="15">
        <v>2310</v>
      </c>
      <c r="B37" s="15">
        <v>2132</v>
      </c>
      <c r="C37" s="16" t="s">
        <v>84</v>
      </c>
      <c r="D37" s="17" t="s">
        <v>85</v>
      </c>
      <c r="E37" s="17" t="s">
        <v>86</v>
      </c>
      <c r="F37" s="17" t="s">
        <v>87</v>
      </c>
      <c r="G37" s="54">
        <v>386000</v>
      </c>
      <c r="H37" s="4" t="s">
        <v>88</v>
      </c>
    </row>
    <row r="38" spans="1:8" ht="16" customHeight="1" x14ac:dyDescent="0.25">
      <c r="A38" s="12">
        <v>2310</v>
      </c>
      <c r="B38" s="22" t="s">
        <v>64</v>
      </c>
      <c r="C38" s="1"/>
      <c r="D38" s="23" t="s">
        <v>85</v>
      </c>
      <c r="E38" s="23" t="s">
        <v>86</v>
      </c>
      <c r="F38" s="23" t="s">
        <v>87</v>
      </c>
      <c r="G38" s="56">
        <f>G37</f>
        <v>386000</v>
      </c>
      <c r="H38" s="1"/>
    </row>
    <row r="39" spans="1:8" ht="15" customHeight="1" x14ac:dyDescent="0.25">
      <c r="A39" s="12">
        <v>2321</v>
      </c>
      <c r="B39" s="1"/>
      <c r="C39" s="22" t="s">
        <v>89</v>
      </c>
      <c r="D39" s="17"/>
      <c r="E39" s="17"/>
      <c r="F39" s="17"/>
      <c r="G39" s="54"/>
      <c r="H39" s="22" t="s">
        <v>83</v>
      </c>
    </row>
    <row r="40" spans="1:8" ht="15" customHeight="1" x14ac:dyDescent="0.25">
      <c r="A40" s="15">
        <v>2321</v>
      </c>
      <c r="B40" s="15">
        <v>2132</v>
      </c>
      <c r="C40" s="16" t="s">
        <v>84</v>
      </c>
      <c r="D40" s="17" t="s">
        <v>90</v>
      </c>
      <c r="E40" s="17" t="s">
        <v>91</v>
      </c>
      <c r="F40" s="17" t="s">
        <v>92</v>
      </c>
      <c r="G40" s="54">
        <v>548000</v>
      </c>
      <c r="H40" s="4" t="s">
        <v>88</v>
      </c>
    </row>
    <row r="41" spans="1:8" ht="12" customHeight="1" x14ac:dyDescent="0.25">
      <c r="A41" s="12">
        <v>2321</v>
      </c>
      <c r="B41" s="22" t="s">
        <v>64</v>
      </c>
      <c r="C41" s="1"/>
      <c r="D41" s="23" t="s">
        <v>90</v>
      </c>
      <c r="E41" s="23" t="s">
        <v>91</v>
      </c>
      <c r="F41" s="23" t="s">
        <v>92</v>
      </c>
      <c r="G41" s="56">
        <f>G40</f>
        <v>548000</v>
      </c>
      <c r="H41" s="1"/>
    </row>
    <row r="42" spans="1:8" ht="19" customHeight="1" x14ac:dyDescent="0.25">
      <c r="A42" s="1">
        <v>3314</v>
      </c>
      <c r="B42" s="1"/>
      <c r="C42" s="22" t="s">
        <v>93</v>
      </c>
      <c r="D42" s="17"/>
      <c r="E42" s="17"/>
      <c r="F42" s="17"/>
      <c r="G42" s="54"/>
      <c r="H42" s="22" t="s">
        <v>94</v>
      </c>
    </row>
    <row r="43" spans="1:8" ht="15" customHeight="1" x14ac:dyDescent="0.25">
      <c r="A43" s="15">
        <v>3314</v>
      </c>
      <c r="B43" s="15">
        <v>2111</v>
      </c>
      <c r="C43" s="16" t="s">
        <v>95</v>
      </c>
      <c r="D43" s="17" t="s">
        <v>43</v>
      </c>
      <c r="E43" s="17" t="s">
        <v>43</v>
      </c>
      <c r="F43" s="3">
        <v>0</v>
      </c>
      <c r="G43" s="55">
        <v>1000</v>
      </c>
      <c r="H43" s="18"/>
    </row>
    <row r="44" spans="1:8" ht="12" customHeight="1" x14ac:dyDescent="0.25">
      <c r="A44" s="12">
        <v>3314</v>
      </c>
      <c r="B44" s="22" t="s">
        <v>64</v>
      </c>
      <c r="C44" s="1"/>
      <c r="D44" s="23" t="s">
        <v>43</v>
      </c>
      <c r="E44" s="23" t="s">
        <v>43</v>
      </c>
      <c r="F44" s="25">
        <v>0</v>
      </c>
      <c r="G44" s="57">
        <f>G43</f>
        <v>1000</v>
      </c>
      <c r="H44" s="24"/>
    </row>
    <row r="45" spans="1:8" s="8" customFormat="1" ht="19" customHeight="1" x14ac:dyDescent="0.3">
      <c r="A45" s="22">
        <v>3316</v>
      </c>
      <c r="B45" s="22"/>
      <c r="C45" s="22" t="s">
        <v>96</v>
      </c>
      <c r="D45" s="23"/>
      <c r="E45" s="23"/>
      <c r="F45" s="23"/>
      <c r="G45" s="56"/>
      <c r="H45" s="22" t="s">
        <v>97</v>
      </c>
    </row>
    <row r="46" spans="1:8" ht="15" customHeight="1" x14ac:dyDescent="0.25">
      <c r="A46" s="15">
        <v>3316</v>
      </c>
      <c r="B46" s="15">
        <v>2111</v>
      </c>
      <c r="C46" s="16" t="s">
        <v>95</v>
      </c>
      <c r="D46" s="17" t="s">
        <v>98</v>
      </c>
      <c r="E46" s="17" t="s">
        <v>98</v>
      </c>
      <c r="F46" s="17" t="s">
        <v>99</v>
      </c>
      <c r="G46" s="54">
        <v>140000</v>
      </c>
      <c r="H46" s="4" t="s">
        <v>100</v>
      </c>
    </row>
    <row r="47" spans="1:8" ht="12" customHeight="1" x14ac:dyDescent="0.25">
      <c r="A47" s="12">
        <v>3316</v>
      </c>
      <c r="B47" s="22" t="s">
        <v>64</v>
      </c>
      <c r="C47" s="1"/>
      <c r="D47" s="23" t="s">
        <v>98</v>
      </c>
      <c r="E47" s="23" t="s">
        <v>98</v>
      </c>
      <c r="F47" s="23" t="s">
        <v>99</v>
      </c>
      <c r="G47" s="56">
        <f>G46</f>
        <v>140000</v>
      </c>
      <c r="H47" s="1"/>
    </row>
    <row r="48" spans="1:8" s="8" customFormat="1" ht="19" customHeight="1" x14ac:dyDescent="0.3">
      <c r="A48" s="22">
        <v>3319</v>
      </c>
      <c r="B48" s="22"/>
      <c r="C48" s="22" t="s">
        <v>101</v>
      </c>
      <c r="D48" s="23"/>
      <c r="E48" s="23"/>
      <c r="F48" s="23"/>
      <c r="G48" s="56"/>
      <c r="H48" s="22" t="s">
        <v>102</v>
      </c>
    </row>
    <row r="49" spans="1:8" ht="17.149999999999999" customHeight="1" x14ac:dyDescent="0.25">
      <c r="A49" s="15">
        <v>3319</v>
      </c>
      <c r="B49" s="15">
        <v>2132</v>
      </c>
      <c r="C49" s="16" t="s">
        <v>84</v>
      </c>
      <c r="D49" s="17" t="s">
        <v>103</v>
      </c>
      <c r="E49" s="17" t="s">
        <v>103</v>
      </c>
      <c r="F49" s="17" t="s">
        <v>104</v>
      </c>
      <c r="G49" s="54">
        <v>70000</v>
      </c>
      <c r="H49" s="4"/>
    </row>
    <row r="50" spans="1:8" ht="18" customHeight="1" x14ac:dyDescent="0.25">
      <c r="A50" s="12">
        <v>3319</v>
      </c>
      <c r="B50" s="22" t="s">
        <v>64</v>
      </c>
      <c r="C50" s="1"/>
      <c r="D50" s="23" t="s">
        <v>103</v>
      </c>
      <c r="E50" s="23" t="s">
        <v>103</v>
      </c>
      <c r="F50" s="23" t="s">
        <v>104</v>
      </c>
      <c r="G50" s="54">
        <f>G49</f>
        <v>70000</v>
      </c>
      <c r="H50" s="1"/>
    </row>
    <row r="51" spans="1:8" ht="15" customHeight="1" x14ac:dyDescent="0.25">
      <c r="A51" s="12">
        <v>3399</v>
      </c>
      <c r="B51" s="1"/>
      <c r="C51" s="22" t="s">
        <v>105</v>
      </c>
      <c r="D51" s="17"/>
      <c r="E51" s="17"/>
      <c r="F51" s="17"/>
      <c r="G51" s="54"/>
      <c r="H51" s="22" t="s">
        <v>106</v>
      </c>
    </row>
    <row r="52" spans="1:8" ht="15" customHeight="1" x14ac:dyDescent="0.25">
      <c r="A52" s="15">
        <v>3399</v>
      </c>
      <c r="B52" s="1">
        <v>2119</v>
      </c>
      <c r="C52" s="1" t="s">
        <v>107</v>
      </c>
      <c r="D52" s="3">
        <v>0</v>
      </c>
      <c r="E52" s="17" t="s">
        <v>109</v>
      </c>
      <c r="F52" s="17" t="s">
        <v>110</v>
      </c>
      <c r="G52" s="54">
        <v>4000</v>
      </c>
      <c r="H52" s="1" t="s">
        <v>108</v>
      </c>
    </row>
    <row r="53" spans="1:8" ht="12" customHeight="1" x14ac:dyDescent="0.25">
      <c r="A53" s="12">
        <v>3399</v>
      </c>
      <c r="B53" s="22" t="s">
        <v>64</v>
      </c>
      <c r="C53" s="1"/>
      <c r="D53" s="25">
        <v>0</v>
      </c>
      <c r="E53" s="23" t="s">
        <v>109</v>
      </c>
      <c r="F53" s="23" t="s">
        <v>110</v>
      </c>
      <c r="G53" s="56">
        <f>G52</f>
        <v>4000</v>
      </c>
      <c r="H53" s="1"/>
    </row>
    <row r="54" spans="1:8" ht="19" customHeight="1" x14ac:dyDescent="0.25">
      <c r="A54" s="22">
        <v>3421</v>
      </c>
      <c r="B54" s="1"/>
      <c r="C54" s="22" t="s">
        <v>111</v>
      </c>
      <c r="D54" s="17"/>
      <c r="E54" s="17"/>
      <c r="F54" s="17"/>
      <c r="G54" s="54"/>
      <c r="H54" s="1"/>
    </row>
    <row r="55" spans="1:8" ht="15" customHeight="1" x14ac:dyDescent="0.25">
      <c r="A55" s="15">
        <v>3421</v>
      </c>
      <c r="B55" s="15">
        <v>2111</v>
      </c>
      <c r="C55" s="16" t="s">
        <v>95</v>
      </c>
      <c r="D55" s="17" t="s">
        <v>112</v>
      </c>
      <c r="E55" s="17" t="s">
        <v>112</v>
      </c>
      <c r="F55" s="3">
        <v>0</v>
      </c>
      <c r="G55" s="55">
        <v>0</v>
      </c>
      <c r="H55" s="18" t="s">
        <v>113</v>
      </c>
    </row>
    <row r="56" spans="1:8" ht="12" customHeight="1" x14ac:dyDescent="0.25">
      <c r="A56" s="12">
        <v>3421</v>
      </c>
      <c r="B56" s="22" t="s">
        <v>64</v>
      </c>
      <c r="C56" s="1"/>
      <c r="D56" s="23" t="s">
        <v>112</v>
      </c>
      <c r="E56" s="23" t="s">
        <v>112</v>
      </c>
      <c r="F56" s="25">
        <v>0</v>
      </c>
      <c r="G56" s="57">
        <f>G55</f>
        <v>0</v>
      </c>
      <c r="H56" s="18" t="s">
        <v>113</v>
      </c>
    </row>
    <row r="57" spans="1:8" s="8" customFormat="1" ht="19" customHeight="1" x14ac:dyDescent="0.3">
      <c r="A57" s="22">
        <v>3613</v>
      </c>
      <c r="C57" s="22" t="s">
        <v>114</v>
      </c>
      <c r="D57" s="23"/>
      <c r="E57" s="23"/>
      <c r="F57" s="23"/>
      <c r="G57" s="56"/>
      <c r="H57" s="22"/>
    </row>
    <row r="58" spans="1:8" ht="13" customHeight="1" x14ac:dyDescent="0.25">
      <c r="A58" s="15">
        <v>3613</v>
      </c>
      <c r="B58" s="15">
        <v>2131</v>
      </c>
      <c r="C58" s="16" t="s">
        <v>115</v>
      </c>
      <c r="D58" s="3">
        <v>0</v>
      </c>
      <c r="E58" s="17" t="s">
        <v>109</v>
      </c>
      <c r="F58" s="17" t="s">
        <v>116</v>
      </c>
      <c r="G58" s="54">
        <v>4800</v>
      </c>
      <c r="H58" s="4" t="s">
        <v>117</v>
      </c>
    </row>
    <row r="59" spans="1:8" ht="14.15" customHeight="1" x14ac:dyDescent="0.25">
      <c r="A59" s="15">
        <v>3613</v>
      </c>
      <c r="B59" s="15">
        <v>2132</v>
      </c>
      <c r="C59" s="16" t="s">
        <v>84</v>
      </c>
      <c r="D59" s="17" t="s">
        <v>118</v>
      </c>
      <c r="E59" s="17" t="s">
        <v>119</v>
      </c>
      <c r="F59" s="17" t="s">
        <v>120</v>
      </c>
      <c r="G59" s="54">
        <v>135000</v>
      </c>
      <c r="H59" s="4" t="s">
        <v>121</v>
      </c>
    </row>
    <row r="60" spans="1:8" ht="16" customHeight="1" x14ac:dyDescent="0.25">
      <c r="A60" s="12">
        <v>3613</v>
      </c>
      <c r="B60" s="22" t="s">
        <v>64</v>
      </c>
      <c r="C60" s="1"/>
      <c r="D60" s="23" t="s">
        <v>118</v>
      </c>
      <c r="E60" s="23" t="s">
        <v>118</v>
      </c>
      <c r="F60" s="23" t="s">
        <v>122</v>
      </c>
      <c r="G60" s="56">
        <f>SUM(G58:G59)</f>
        <v>139800</v>
      </c>
      <c r="H60" s="1"/>
    </row>
    <row r="61" spans="1:8" s="8" customFormat="1" ht="15" customHeight="1" x14ac:dyDescent="0.3">
      <c r="A61" s="12">
        <v>3631</v>
      </c>
      <c r="C61" s="22" t="s">
        <v>123</v>
      </c>
      <c r="D61" s="23"/>
      <c r="E61" s="23"/>
      <c r="F61" s="23"/>
      <c r="G61" s="56"/>
      <c r="H61" s="22" t="s">
        <v>124</v>
      </c>
    </row>
    <row r="62" spans="1:8" ht="15" customHeight="1" x14ac:dyDescent="0.25">
      <c r="A62" s="15">
        <v>3631</v>
      </c>
      <c r="B62" s="15">
        <v>2119</v>
      </c>
      <c r="C62" s="16" t="s">
        <v>107</v>
      </c>
      <c r="D62" s="17" t="s">
        <v>103</v>
      </c>
      <c r="E62" s="17" t="s">
        <v>103</v>
      </c>
      <c r="F62" s="3">
        <v>0</v>
      </c>
      <c r="G62" s="55">
        <v>0</v>
      </c>
      <c r="H62" s="18" t="s">
        <v>125</v>
      </c>
    </row>
    <row r="63" spans="1:8" ht="15" customHeight="1" x14ac:dyDescent="0.25">
      <c r="A63" s="15">
        <v>3631</v>
      </c>
      <c r="B63" s="15">
        <v>2132</v>
      </c>
      <c r="C63" s="16" t="s">
        <v>84</v>
      </c>
      <c r="D63" s="17"/>
      <c r="E63" s="17"/>
      <c r="F63" s="3"/>
      <c r="G63" s="55">
        <v>600</v>
      </c>
      <c r="H63" s="18" t="s">
        <v>503</v>
      </c>
    </row>
    <row r="64" spans="1:8" ht="12" customHeight="1" x14ac:dyDescent="0.25">
      <c r="A64" s="12">
        <v>3631</v>
      </c>
      <c r="B64" s="22" t="s">
        <v>64</v>
      </c>
      <c r="C64" s="1"/>
      <c r="D64" s="23" t="s">
        <v>103</v>
      </c>
      <c r="E64" s="23" t="s">
        <v>103</v>
      </c>
      <c r="F64" s="25">
        <v>0</v>
      </c>
      <c r="G64" s="57">
        <f>G63</f>
        <v>600</v>
      </c>
      <c r="H64" s="24"/>
    </row>
    <row r="65" spans="1:8" s="8" customFormat="1" ht="19" customHeight="1" x14ac:dyDescent="0.3">
      <c r="A65" s="22">
        <v>3639</v>
      </c>
      <c r="B65" s="22"/>
      <c r="C65" s="22" t="s">
        <v>126</v>
      </c>
      <c r="D65" s="23"/>
      <c r="E65" s="23"/>
      <c r="F65" s="23"/>
      <c r="G65" s="56"/>
      <c r="H65" s="22"/>
    </row>
    <row r="66" spans="1:8" ht="13" customHeight="1" x14ac:dyDescent="0.25">
      <c r="A66" s="15">
        <v>3639</v>
      </c>
      <c r="B66" s="15">
        <v>2119</v>
      </c>
      <c r="C66" s="16" t="s">
        <v>107</v>
      </c>
      <c r="D66" s="3">
        <v>0</v>
      </c>
      <c r="E66" s="17" t="s">
        <v>127</v>
      </c>
      <c r="F66" s="17" t="s">
        <v>128</v>
      </c>
      <c r="G66" s="54">
        <v>10000</v>
      </c>
      <c r="H66" s="1" t="s">
        <v>129</v>
      </c>
    </row>
    <row r="67" spans="1:8" ht="14.15" customHeight="1" x14ac:dyDescent="0.25">
      <c r="A67" s="15">
        <v>3639</v>
      </c>
      <c r="B67" s="15">
        <v>2132</v>
      </c>
      <c r="C67" s="4" t="s">
        <v>130</v>
      </c>
      <c r="D67" s="3"/>
      <c r="E67" s="17"/>
      <c r="F67" s="17"/>
      <c r="G67" s="54">
        <v>10000</v>
      </c>
      <c r="H67" s="4" t="s">
        <v>131</v>
      </c>
    </row>
    <row r="68" spans="1:8" ht="12" customHeight="1" x14ac:dyDescent="0.25">
      <c r="A68" s="12">
        <v>3639</v>
      </c>
      <c r="B68" s="22" t="s">
        <v>64</v>
      </c>
      <c r="C68" s="1"/>
      <c r="D68" s="25">
        <v>0</v>
      </c>
      <c r="E68" s="23" t="s">
        <v>132</v>
      </c>
      <c r="F68" s="23" t="s">
        <v>133</v>
      </c>
      <c r="G68" s="56">
        <f>SUM(G66:G67)</f>
        <v>20000</v>
      </c>
      <c r="H68" s="1"/>
    </row>
    <row r="69" spans="1:8" ht="19" customHeight="1" x14ac:dyDescent="0.25">
      <c r="A69" s="1">
        <v>3722</v>
      </c>
      <c r="B69" s="1"/>
      <c r="C69" s="22" t="s">
        <v>134</v>
      </c>
      <c r="D69" s="17"/>
      <c r="E69" s="17"/>
      <c r="F69" s="17"/>
      <c r="G69" s="54"/>
      <c r="H69" s="1"/>
    </row>
    <row r="70" spans="1:8" ht="13" customHeight="1" x14ac:dyDescent="0.25">
      <c r="A70" s="15">
        <v>3722</v>
      </c>
      <c r="B70" s="15">
        <v>2111</v>
      </c>
      <c r="C70" s="16" t="s">
        <v>95</v>
      </c>
      <c r="D70" s="17" t="s">
        <v>135</v>
      </c>
      <c r="E70" s="17" t="s">
        <v>136</v>
      </c>
      <c r="F70" s="17" t="s">
        <v>137</v>
      </c>
      <c r="G70" s="54">
        <f>'[1]Komunální odpad'!L33</f>
        <v>500000</v>
      </c>
      <c r="H70" s="4"/>
    </row>
    <row r="71" spans="1:8" ht="14.15" customHeight="1" x14ac:dyDescent="0.25">
      <c r="A71" s="15">
        <v>3722</v>
      </c>
      <c r="B71" s="15">
        <v>2112</v>
      </c>
      <c r="C71" s="16" t="s">
        <v>138</v>
      </c>
      <c r="D71" s="3">
        <v>0</v>
      </c>
      <c r="E71" s="17" t="s">
        <v>140</v>
      </c>
      <c r="F71" s="17" t="s">
        <v>141</v>
      </c>
      <c r="G71" s="54">
        <v>2500</v>
      </c>
      <c r="H71" s="1" t="s">
        <v>139</v>
      </c>
    </row>
    <row r="72" spans="1:8" ht="12" customHeight="1" x14ac:dyDescent="0.25">
      <c r="A72" s="12">
        <v>3722</v>
      </c>
      <c r="B72" s="22" t="s">
        <v>64</v>
      </c>
      <c r="C72" s="1"/>
      <c r="D72" s="23" t="s">
        <v>135</v>
      </c>
      <c r="E72" s="23" t="s">
        <v>142</v>
      </c>
      <c r="F72" s="23" t="s">
        <v>143</v>
      </c>
      <c r="G72" s="56">
        <f>SUM(G70:G71)</f>
        <v>502500</v>
      </c>
      <c r="H72" s="1"/>
    </row>
    <row r="73" spans="1:8" s="8" customFormat="1" ht="19" customHeight="1" x14ac:dyDescent="0.3">
      <c r="A73" s="22">
        <v>3723</v>
      </c>
      <c r="B73" s="22"/>
      <c r="C73" s="22" t="s">
        <v>144</v>
      </c>
      <c r="D73" s="23"/>
      <c r="E73" s="23"/>
      <c r="F73" s="23"/>
      <c r="G73" s="56"/>
      <c r="H73" s="22" t="s">
        <v>145</v>
      </c>
    </row>
    <row r="74" spans="1:8" ht="13" customHeight="1" x14ac:dyDescent="0.25">
      <c r="A74" s="15">
        <v>3723</v>
      </c>
      <c r="B74" s="15">
        <v>2111</v>
      </c>
      <c r="C74" s="16" t="s">
        <v>95</v>
      </c>
      <c r="D74" s="17" t="s">
        <v>146</v>
      </c>
      <c r="E74" s="17" t="s">
        <v>147</v>
      </c>
      <c r="F74" s="17" t="s">
        <v>148</v>
      </c>
      <c r="G74" s="54">
        <v>165000</v>
      </c>
      <c r="H74" s="4" t="s">
        <v>149</v>
      </c>
    </row>
    <row r="75" spans="1:8" ht="14.15" customHeight="1" x14ac:dyDescent="0.25">
      <c r="A75" s="15">
        <v>3723</v>
      </c>
      <c r="B75" s="15">
        <v>2112</v>
      </c>
      <c r="C75" s="16" t="s">
        <v>138</v>
      </c>
      <c r="D75" s="3">
        <v>0</v>
      </c>
      <c r="E75" s="3">
        <v>100</v>
      </c>
      <c r="F75" s="3">
        <v>100</v>
      </c>
      <c r="G75" s="55">
        <v>0</v>
      </c>
      <c r="H75" s="4" t="s">
        <v>125</v>
      </c>
    </row>
    <row r="76" spans="1:8" ht="17.149999999999999" customHeight="1" x14ac:dyDescent="0.25">
      <c r="A76" s="12">
        <v>3723</v>
      </c>
      <c r="B76" s="22" t="s">
        <v>64</v>
      </c>
      <c r="C76" s="1"/>
      <c r="D76" s="23" t="s">
        <v>146</v>
      </c>
      <c r="E76" s="23" t="s">
        <v>146</v>
      </c>
      <c r="F76" s="23" t="s">
        <v>150</v>
      </c>
      <c r="G76" s="56">
        <f>SUM(G74:G75)</f>
        <v>165000</v>
      </c>
      <c r="H76" s="1"/>
    </row>
    <row r="77" spans="1:8" s="8" customFormat="1" ht="14.15" customHeight="1" x14ac:dyDescent="0.3">
      <c r="A77" s="7">
        <v>3745</v>
      </c>
      <c r="B77" s="7"/>
      <c r="C77" s="7" t="s">
        <v>151</v>
      </c>
      <c r="D77" s="26"/>
      <c r="E77" s="26"/>
      <c r="F77" s="26"/>
      <c r="G77" s="58"/>
      <c r="H77" s="7" t="s">
        <v>152</v>
      </c>
    </row>
    <row r="78" spans="1:8" ht="17.149999999999999" customHeight="1" x14ac:dyDescent="0.25">
      <c r="A78" s="15">
        <v>3745</v>
      </c>
      <c r="B78" s="15">
        <v>2119</v>
      </c>
      <c r="C78" s="16" t="s">
        <v>107</v>
      </c>
      <c r="D78" s="3">
        <v>0</v>
      </c>
      <c r="E78" s="3">
        <v>200</v>
      </c>
      <c r="F78" s="3">
        <v>178</v>
      </c>
      <c r="G78" s="55">
        <v>0</v>
      </c>
      <c r="H78" s="18" t="s">
        <v>44</v>
      </c>
    </row>
    <row r="79" spans="1:8" ht="12" customHeight="1" x14ac:dyDescent="0.25">
      <c r="A79" s="12">
        <v>3745</v>
      </c>
      <c r="B79" s="22" t="s">
        <v>64</v>
      </c>
      <c r="C79" s="1"/>
      <c r="D79" s="25">
        <v>0</v>
      </c>
      <c r="E79" s="25">
        <v>200</v>
      </c>
      <c r="F79" s="25">
        <v>178</v>
      </c>
      <c r="G79" s="57">
        <f>G78</f>
        <v>0</v>
      </c>
      <c r="H79" s="24"/>
    </row>
    <row r="80" spans="1:8" s="8" customFormat="1" ht="19" customHeight="1" x14ac:dyDescent="0.3">
      <c r="A80" s="22">
        <v>6171</v>
      </c>
      <c r="B80" s="22"/>
      <c r="C80" s="22" t="s">
        <v>153</v>
      </c>
      <c r="D80" s="23"/>
      <c r="E80" s="23"/>
      <c r="F80" s="23"/>
      <c r="G80" s="56"/>
      <c r="H80" s="22"/>
    </row>
    <row r="81" spans="1:8" ht="13" customHeight="1" x14ac:dyDescent="0.25">
      <c r="A81" s="15">
        <v>6171</v>
      </c>
      <c r="B81" s="15">
        <v>2310</v>
      </c>
      <c r="C81" s="16" t="s">
        <v>154</v>
      </c>
      <c r="D81" s="3">
        <v>0</v>
      </c>
      <c r="E81" s="17" t="s">
        <v>155</v>
      </c>
      <c r="F81" s="17" t="s">
        <v>156</v>
      </c>
      <c r="G81" s="54">
        <v>0</v>
      </c>
      <c r="H81" s="18" t="s">
        <v>44</v>
      </c>
    </row>
    <row r="82" spans="1:8" ht="14.15" customHeight="1" x14ac:dyDescent="0.25">
      <c r="A82" s="15">
        <v>6171</v>
      </c>
      <c r="B82" s="15">
        <v>2321</v>
      </c>
      <c r="C82" s="16" t="s">
        <v>157</v>
      </c>
      <c r="D82" s="3">
        <v>0</v>
      </c>
      <c r="E82" s="17" t="s">
        <v>46</v>
      </c>
      <c r="F82" s="17" t="s">
        <v>158</v>
      </c>
      <c r="G82" s="54">
        <v>0</v>
      </c>
      <c r="H82" s="18" t="s">
        <v>44</v>
      </c>
    </row>
    <row r="83" spans="1:8" ht="12" customHeight="1" x14ac:dyDescent="0.25">
      <c r="A83" s="12">
        <v>6171</v>
      </c>
      <c r="B83" s="22" t="s">
        <v>64</v>
      </c>
      <c r="C83" s="1"/>
      <c r="D83" s="25">
        <v>0</v>
      </c>
      <c r="E83" s="23" t="s">
        <v>159</v>
      </c>
      <c r="F83" s="23" t="s">
        <v>160</v>
      </c>
      <c r="G83" s="56">
        <f>SUM(G81:G82)</f>
        <v>0</v>
      </c>
      <c r="H83" s="1"/>
    </row>
    <row r="84" spans="1:8" s="8" customFormat="1" ht="19" customHeight="1" x14ac:dyDescent="0.3">
      <c r="A84" s="22">
        <v>6310</v>
      </c>
      <c r="B84" s="22"/>
      <c r="C84" s="22" t="s">
        <v>161</v>
      </c>
      <c r="D84" s="23"/>
      <c r="E84" s="23"/>
      <c r="F84" s="23"/>
      <c r="G84" s="56"/>
      <c r="H84" s="22"/>
    </row>
    <row r="85" spans="1:8" ht="15" customHeight="1" x14ac:dyDescent="0.25">
      <c r="A85" s="15">
        <v>6310</v>
      </c>
      <c r="B85" s="15">
        <v>2141</v>
      </c>
      <c r="C85" s="16" t="s">
        <v>162</v>
      </c>
      <c r="D85" s="17" t="s">
        <v>163</v>
      </c>
      <c r="E85" s="17" t="s">
        <v>163</v>
      </c>
      <c r="F85" s="3">
        <v>37909</v>
      </c>
      <c r="G85" s="55">
        <v>100000</v>
      </c>
      <c r="H85" s="18" t="s">
        <v>164</v>
      </c>
    </row>
    <row r="86" spans="1:8" ht="12" customHeight="1" x14ac:dyDescent="0.25">
      <c r="A86" s="12">
        <v>6310</v>
      </c>
      <c r="B86" s="22" t="s">
        <v>64</v>
      </c>
      <c r="C86" s="1"/>
      <c r="D86" s="23" t="s">
        <v>163</v>
      </c>
      <c r="E86" s="23" t="s">
        <v>163</v>
      </c>
      <c r="F86" s="25">
        <v>37909</v>
      </c>
      <c r="G86" s="57">
        <f>G85</f>
        <v>100000</v>
      </c>
      <c r="H86" s="24"/>
    </row>
    <row r="87" spans="1:8" s="8" customFormat="1" ht="19" customHeight="1" x14ac:dyDescent="0.3">
      <c r="A87" s="22">
        <v>6330</v>
      </c>
      <c r="B87" s="22"/>
      <c r="C87" s="22" t="s">
        <v>165</v>
      </c>
      <c r="D87" s="23"/>
      <c r="E87" s="23"/>
      <c r="F87" s="23"/>
      <c r="G87" s="56"/>
      <c r="H87" s="22" t="s">
        <v>166</v>
      </c>
    </row>
    <row r="88" spans="1:8" ht="13" customHeight="1" x14ac:dyDescent="0.25">
      <c r="A88" s="15">
        <v>6330</v>
      </c>
      <c r="B88" s="15">
        <v>4134</v>
      </c>
      <c r="C88" s="16" t="s">
        <v>167</v>
      </c>
      <c r="D88" s="3">
        <v>0</v>
      </c>
      <c r="E88" s="3">
        <v>0</v>
      </c>
      <c r="F88" s="17" t="s">
        <v>168</v>
      </c>
      <c r="G88" s="54">
        <v>0</v>
      </c>
      <c r="H88" s="4" t="s">
        <v>169</v>
      </c>
    </row>
    <row r="89" spans="1:8" ht="14.15" customHeight="1" x14ac:dyDescent="0.25">
      <c r="A89" s="15">
        <v>6330</v>
      </c>
      <c r="B89" s="15">
        <v>4139</v>
      </c>
      <c r="C89" s="16" t="s">
        <v>170</v>
      </c>
      <c r="D89" s="3">
        <v>0</v>
      </c>
      <c r="E89" s="3">
        <v>0</v>
      </c>
      <c r="F89" s="17" t="s">
        <v>171</v>
      </c>
      <c r="G89" s="54">
        <v>0</v>
      </c>
      <c r="H89" s="4" t="s">
        <v>169</v>
      </c>
    </row>
    <row r="90" spans="1:8" ht="17.149999999999999" customHeight="1" x14ac:dyDescent="0.25">
      <c r="A90" s="27">
        <v>6330</v>
      </c>
      <c r="B90" s="28" t="s">
        <v>64</v>
      </c>
      <c r="C90" s="29"/>
      <c r="D90" s="30">
        <v>0</v>
      </c>
      <c r="E90" s="30">
        <v>0</v>
      </c>
      <c r="F90" s="31" t="s">
        <v>172</v>
      </c>
      <c r="G90" s="56">
        <f>SUM(G88:G89)</f>
        <v>0</v>
      </c>
      <c r="H90" s="29"/>
    </row>
    <row r="91" spans="1:8" ht="30" customHeight="1" x14ac:dyDescent="0.25">
      <c r="A91" s="32" t="s">
        <v>500</v>
      </c>
      <c r="B91" s="32"/>
      <c r="C91" s="32"/>
      <c r="D91" s="34" t="s">
        <v>173</v>
      </c>
      <c r="E91" s="34" t="s">
        <v>174</v>
      </c>
      <c r="F91" s="34" t="s">
        <v>175</v>
      </c>
      <c r="G91" s="59">
        <f>SUM(G4:G90)/2</f>
        <v>16624900</v>
      </c>
      <c r="H91" s="33"/>
    </row>
    <row r="92" spans="1:8" ht="20.149999999999999" customHeight="1" x14ac:dyDescent="0.25">
      <c r="A92" s="32"/>
      <c r="B92" s="32"/>
      <c r="C92" s="32"/>
      <c r="D92" s="34"/>
      <c r="E92" s="34"/>
      <c r="F92" s="34"/>
      <c r="G92" s="59"/>
      <c r="H92" s="33"/>
    </row>
    <row r="93" spans="1:8" s="8" customFormat="1" ht="44" customHeight="1" x14ac:dyDescent="0.3">
      <c r="A93" s="5" t="s">
        <v>0</v>
      </c>
      <c r="B93" s="5" t="s">
        <v>1</v>
      </c>
      <c r="C93" s="5" t="s">
        <v>2</v>
      </c>
      <c r="D93" s="6" t="s">
        <v>495</v>
      </c>
      <c r="E93" s="5" t="s">
        <v>496</v>
      </c>
      <c r="F93" s="5" t="s">
        <v>497</v>
      </c>
      <c r="G93" s="50" t="s">
        <v>3</v>
      </c>
      <c r="H93" s="5" t="s">
        <v>4</v>
      </c>
    </row>
    <row r="94" spans="1:8" ht="14.15" customHeight="1" x14ac:dyDescent="0.25">
      <c r="A94" s="35" t="s">
        <v>5</v>
      </c>
      <c r="B94" s="36"/>
      <c r="C94" s="36"/>
      <c r="D94" s="37"/>
      <c r="E94" s="38"/>
      <c r="F94" s="38"/>
      <c r="G94" s="60"/>
      <c r="H94" s="38"/>
    </row>
    <row r="95" spans="1:8" ht="14.15" customHeight="1" x14ac:dyDescent="0.25">
      <c r="A95" s="45" t="s">
        <v>499</v>
      </c>
      <c r="B95" s="47"/>
      <c r="C95" s="47"/>
      <c r="D95" s="4"/>
      <c r="E95" s="48"/>
      <c r="F95" s="48"/>
      <c r="G95" s="61"/>
      <c r="H95" s="48"/>
    </row>
    <row r="96" spans="1:8" s="8" customFormat="1" ht="14.15" customHeight="1" x14ac:dyDescent="0.3">
      <c r="A96" s="7">
        <v>1014</v>
      </c>
      <c r="B96" s="7"/>
      <c r="C96" s="7" t="s">
        <v>176</v>
      </c>
      <c r="D96" s="7"/>
      <c r="E96" s="7"/>
      <c r="F96" s="7"/>
      <c r="G96" s="62"/>
      <c r="H96" s="7" t="s">
        <v>177</v>
      </c>
    </row>
    <row r="97" spans="1:8" ht="13" customHeight="1" x14ac:dyDescent="0.25">
      <c r="A97" s="15">
        <v>1014</v>
      </c>
      <c r="B97" s="15">
        <v>5139</v>
      </c>
      <c r="C97" s="16" t="s">
        <v>178</v>
      </c>
      <c r="D97" s="39"/>
      <c r="E97" s="39"/>
      <c r="F97" s="39"/>
      <c r="G97" s="54">
        <v>5000</v>
      </c>
      <c r="H97" s="1" t="s">
        <v>179</v>
      </c>
    </row>
    <row r="98" spans="1:8" ht="17.149999999999999" customHeight="1" x14ac:dyDescent="0.25">
      <c r="A98" s="15">
        <v>1014</v>
      </c>
      <c r="B98" s="15">
        <v>5169</v>
      </c>
      <c r="C98" s="16" t="s">
        <v>180</v>
      </c>
      <c r="D98" s="39" t="s">
        <v>109</v>
      </c>
      <c r="E98" s="39" t="s">
        <v>109</v>
      </c>
      <c r="F98" s="39" t="s">
        <v>181</v>
      </c>
      <c r="G98" s="54">
        <v>20000</v>
      </c>
      <c r="H98" s="1" t="s">
        <v>182</v>
      </c>
    </row>
    <row r="99" spans="1:8" ht="16" customHeight="1" x14ac:dyDescent="0.25">
      <c r="A99" s="12">
        <v>1014</v>
      </c>
      <c r="B99" s="22" t="s">
        <v>64</v>
      </c>
      <c r="C99" s="1"/>
      <c r="D99" s="40" t="s">
        <v>109</v>
      </c>
      <c r="E99" s="40" t="s">
        <v>109</v>
      </c>
      <c r="F99" s="40" t="s">
        <v>181</v>
      </c>
      <c r="G99" s="56">
        <f>SUM(G97:G98)</f>
        <v>25000</v>
      </c>
      <c r="H99" s="1"/>
    </row>
    <row r="100" spans="1:8" ht="15" customHeight="1" x14ac:dyDescent="0.25">
      <c r="A100" s="12">
        <v>2212</v>
      </c>
      <c r="C100" s="22" t="s">
        <v>183</v>
      </c>
      <c r="D100" s="39"/>
      <c r="E100" s="39"/>
      <c r="F100" s="39"/>
      <c r="G100" s="54"/>
      <c r="H100" s="1"/>
    </row>
    <row r="101" spans="1:8" ht="13" customHeight="1" x14ac:dyDescent="0.25">
      <c r="A101" s="15">
        <v>2212</v>
      </c>
      <c r="B101" s="15">
        <v>5169</v>
      </c>
      <c r="C101" s="16" t="s">
        <v>180</v>
      </c>
      <c r="D101" s="39" t="s">
        <v>184</v>
      </c>
      <c r="E101" s="39" t="s">
        <v>185</v>
      </c>
      <c r="F101" s="39" t="s">
        <v>186</v>
      </c>
      <c r="G101" s="54">
        <v>400000</v>
      </c>
      <c r="H101" s="1" t="s">
        <v>187</v>
      </c>
    </row>
    <row r="102" spans="1:8" ht="12" customHeight="1" x14ac:dyDescent="0.25">
      <c r="A102" s="15">
        <v>2212</v>
      </c>
      <c r="B102" s="15">
        <v>5171</v>
      </c>
      <c r="C102" s="16" t="s">
        <v>188</v>
      </c>
      <c r="D102" s="39" t="s">
        <v>184</v>
      </c>
      <c r="E102" s="39" t="s">
        <v>189</v>
      </c>
      <c r="F102" s="39" t="s">
        <v>190</v>
      </c>
      <c r="G102" s="54">
        <v>600000</v>
      </c>
      <c r="H102" s="1" t="s">
        <v>191</v>
      </c>
    </row>
    <row r="103" spans="1:8" ht="12" customHeight="1" x14ac:dyDescent="0.25">
      <c r="A103" s="15">
        <v>2212</v>
      </c>
      <c r="B103" s="15">
        <v>6119</v>
      </c>
      <c r="C103" s="16" t="s">
        <v>192</v>
      </c>
      <c r="D103" s="39" t="s">
        <v>163</v>
      </c>
      <c r="E103" s="41">
        <v>0</v>
      </c>
      <c r="F103" s="41">
        <v>0</v>
      </c>
      <c r="G103" s="55">
        <v>0</v>
      </c>
      <c r="H103" s="18" t="s">
        <v>193</v>
      </c>
    </row>
    <row r="104" spans="1:8" ht="12" customHeight="1" x14ac:dyDescent="0.25">
      <c r="A104" s="15">
        <v>2212</v>
      </c>
      <c r="B104" s="15">
        <v>6121</v>
      </c>
      <c r="C104" s="16" t="s">
        <v>194</v>
      </c>
      <c r="D104" s="39" t="s">
        <v>195</v>
      </c>
      <c r="E104" s="39" t="s">
        <v>195</v>
      </c>
      <c r="F104" s="39" t="s">
        <v>196</v>
      </c>
      <c r="G104" s="54">
        <f>300000+600000</f>
        <v>900000</v>
      </c>
      <c r="H104" s="1" t="s">
        <v>197</v>
      </c>
    </row>
    <row r="105" spans="1:8" ht="14.15" customHeight="1" x14ac:dyDescent="0.25">
      <c r="A105" s="15">
        <v>2212</v>
      </c>
      <c r="B105" s="15">
        <v>6130</v>
      </c>
      <c r="C105" s="16" t="s">
        <v>198</v>
      </c>
      <c r="D105" s="41">
        <v>0</v>
      </c>
      <c r="E105" s="39" t="s">
        <v>103</v>
      </c>
      <c r="F105" s="39" t="s">
        <v>199</v>
      </c>
      <c r="G105" s="55">
        <v>0</v>
      </c>
      <c r="H105" s="18" t="s">
        <v>193</v>
      </c>
    </row>
    <row r="106" spans="1:8" ht="12" customHeight="1" x14ac:dyDescent="0.25">
      <c r="A106" s="12">
        <v>2212</v>
      </c>
      <c r="B106" s="22" t="s">
        <v>64</v>
      </c>
      <c r="C106" s="1"/>
      <c r="D106" s="40" t="s">
        <v>200</v>
      </c>
      <c r="E106" s="40" t="s">
        <v>200</v>
      </c>
      <c r="F106" s="40" t="s">
        <v>201</v>
      </c>
      <c r="G106" s="56">
        <f>SUM(G101:G105)</f>
        <v>1900000</v>
      </c>
      <c r="H106" s="1"/>
    </row>
    <row r="107" spans="1:8" s="8" customFormat="1" ht="19" customHeight="1" x14ac:dyDescent="0.3">
      <c r="A107" s="22">
        <v>2219</v>
      </c>
      <c r="B107" s="22"/>
      <c r="C107" s="22" t="s">
        <v>74</v>
      </c>
      <c r="D107" s="40"/>
      <c r="E107" s="40"/>
      <c r="F107" s="40"/>
      <c r="G107" s="56"/>
      <c r="H107" s="22" t="s">
        <v>202</v>
      </c>
    </row>
    <row r="108" spans="1:8" ht="13" customHeight="1" x14ac:dyDescent="0.25">
      <c r="A108" s="15">
        <v>2219</v>
      </c>
      <c r="B108" s="15">
        <v>5139</v>
      </c>
      <c r="C108" s="16" t="s">
        <v>178</v>
      </c>
      <c r="D108" s="39" t="s">
        <v>203</v>
      </c>
      <c r="E108" s="39" t="s">
        <v>204</v>
      </c>
      <c r="F108" s="39" t="s">
        <v>205</v>
      </c>
      <c r="G108" s="54">
        <v>20000</v>
      </c>
      <c r="H108" s="1" t="s">
        <v>206</v>
      </c>
    </row>
    <row r="109" spans="1:8" ht="12" customHeight="1" x14ac:dyDescent="0.25">
      <c r="A109" s="15">
        <v>2219</v>
      </c>
      <c r="B109" s="15">
        <v>5156</v>
      </c>
      <c r="C109" s="16" t="s">
        <v>207</v>
      </c>
      <c r="D109" s="39" t="s">
        <v>127</v>
      </c>
      <c r="E109" s="39" t="s">
        <v>208</v>
      </c>
      <c r="F109" s="39" t="s">
        <v>209</v>
      </c>
      <c r="G109" s="54">
        <v>20000</v>
      </c>
      <c r="H109" s="1"/>
    </row>
    <row r="110" spans="1:8" ht="12" customHeight="1" x14ac:dyDescent="0.25">
      <c r="A110" s="15">
        <v>2219</v>
      </c>
      <c r="B110" s="15">
        <v>5169</v>
      </c>
      <c r="C110" s="16" t="s">
        <v>180</v>
      </c>
      <c r="D110" s="39" t="s">
        <v>163</v>
      </c>
      <c r="E110" s="39" t="s">
        <v>163</v>
      </c>
      <c r="F110" s="41">
        <v>0</v>
      </c>
      <c r="G110" s="55">
        <v>0</v>
      </c>
      <c r="H110" s="18" t="s">
        <v>125</v>
      </c>
    </row>
    <row r="111" spans="1:8" ht="12" customHeight="1" x14ac:dyDescent="0.25">
      <c r="A111" s="15">
        <v>2219</v>
      </c>
      <c r="B111" s="15">
        <v>5171</v>
      </c>
      <c r="C111" s="16" t="s">
        <v>188</v>
      </c>
      <c r="D111" s="39" t="s">
        <v>79</v>
      </c>
      <c r="E111" s="39" t="s">
        <v>210</v>
      </c>
      <c r="F111" s="39" t="s">
        <v>211</v>
      </c>
      <c r="G111" s="54">
        <v>100000</v>
      </c>
      <c r="H111" s="1" t="s">
        <v>212</v>
      </c>
    </row>
    <row r="112" spans="1:8" ht="12" customHeight="1" x14ac:dyDescent="0.25">
      <c r="A112" s="15">
        <v>2219</v>
      </c>
      <c r="B112" s="15">
        <v>5321</v>
      </c>
      <c r="C112" s="16" t="s">
        <v>213</v>
      </c>
      <c r="D112" s="41">
        <v>0</v>
      </c>
      <c r="E112" s="39" t="s">
        <v>112</v>
      </c>
      <c r="F112" s="39" t="s">
        <v>112</v>
      </c>
      <c r="G112" s="54">
        <v>30000</v>
      </c>
      <c r="H112" s="1" t="s">
        <v>214</v>
      </c>
    </row>
    <row r="113" spans="1:8" ht="14.15" customHeight="1" x14ac:dyDescent="0.25">
      <c r="A113" s="15">
        <v>2219</v>
      </c>
      <c r="B113" s="15">
        <v>6121</v>
      </c>
      <c r="C113" s="16" t="s">
        <v>194</v>
      </c>
      <c r="D113" s="41">
        <v>0</v>
      </c>
      <c r="E113" s="39" t="s">
        <v>215</v>
      </c>
      <c r="F113" s="39" t="s">
        <v>215</v>
      </c>
      <c r="G113" s="54">
        <v>1012000</v>
      </c>
      <c r="H113" s="1" t="s">
        <v>216</v>
      </c>
    </row>
    <row r="114" spans="1:8" ht="16" customHeight="1" x14ac:dyDescent="0.25">
      <c r="A114" s="12">
        <v>2219</v>
      </c>
      <c r="B114" s="22" t="s">
        <v>64</v>
      </c>
      <c r="C114" s="1"/>
      <c r="D114" s="40" t="s">
        <v>217</v>
      </c>
      <c r="E114" s="40" t="s">
        <v>217</v>
      </c>
      <c r="F114" s="40" t="s">
        <v>218</v>
      </c>
      <c r="G114" s="56">
        <f>SUM(G108:G113)</f>
        <v>1182000</v>
      </c>
      <c r="H114" s="1"/>
    </row>
    <row r="115" spans="1:8" ht="15" customHeight="1" x14ac:dyDescent="0.25">
      <c r="A115" s="12">
        <v>2221</v>
      </c>
      <c r="C115" s="22" t="s">
        <v>219</v>
      </c>
      <c r="D115" s="39"/>
      <c r="E115" s="39"/>
      <c r="F115" s="39"/>
      <c r="G115" s="54"/>
      <c r="H115" s="22" t="s">
        <v>220</v>
      </c>
    </row>
    <row r="116" spans="1:8" ht="15" customHeight="1" x14ac:dyDescent="0.25">
      <c r="A116" s="15">
        <v>2221</v>
      </c>
      <c r="B116" s="15">
        <v>5193</v>
      </c>
      <c r="C116" s="16" t="s">
        <v>221</v>
      </c>
      <c r="D116" s="39" t="s">
        <v>222</v>
      </c>
      <c r="E116" s="39" t="s">
        <v>223</v>
      </c>
      <c r="F116" s="39" t="s">
        <v>224</v>
      </c>
      <c r="G116" s="56">
        <f>[1]MHD!F6</f>
        <v>650000</v>
      </c>
      <c r="H116" s="4" t="s">
        <v>225</v>
      </c>
    </row>
    <row r="117" spans="1:8" ht="12" customHeight="1" x14ac:dyDescent="0.25">
      <c r="A117" s="12">
        <v>2221</v>
      </c>
      <c r="B117" s="22" t="s">
        <v>64</v>
      </c>
      <c r="C117" s="1"/>
      <c r="D117" s="40" t="s">
        <v>222</v>
      </c>
      <c r="E117" s="40" t="s">
        <v>223</v>
      </c>
      <c r="F117" s="40" t="s">
        <v>224</v>
      </c>
      <c r="G117" s="56">
        <f>G116</f>
        <v>650000</v>
      </c>
      <c r="H117" s="1"/>
    </row>
    <row r="118" spans="1:8" ht="15" customHeight="1" x14ac:dyDescent="0.25">
      <c r="A118" s="12">
        <v>2229</v>
      </c>
      <c r="C118" s="22" t="s">
        <v>226</v>
      </c>
      <c r="D118" s="39"/>
      <c r="E118" s="39"/>
      <c r="F118" s="39"/>
      <c r="G118" s="54"/>
      <c r="H118" s="22" t="s">
        <v>227</v>
      </c>
    </row>
    <row r="119" spans="1:8" ht="15" customHeight="1" x14ac:dyDescent="0.25">
      <c r="A119" s="15">
        <v>2229</v>
      </c>
      <c r="B119" s="15">
        <v>5171</v>
      </c>
      <c r="C119" s="16" t="s">
        <v>188</v>
      </c>
      <c r="D119" s="39"/>
      <c r="E119" s="39"/>
      <c r="F119" s="39"/>
      <c r="G119" s="56">
        <v>70000</v>
      </c>
      <c r="H119" s="4" t="s">
        <v>228</v>
      </c>
    </row>
    <row r="120" spans="1:8" ht="12" customHeight="1" x14ac:dyDescent="0.25">
      <c r="A120" s="12">
        <v>2229</v>
      </c>
      <c r="B120" s="22" t="s">
        <v>64</v>
      </c>
      <c r="C120" s="1"/>
      <c r="D120" s="40"/>
      <c r="E120" s="40"/>
      <c r="F120" s="40"/>
      <c r="G120" s="56">
        <f>G119</f>
        <v>70000</v>
      </c>
      <c r="H120" s="1"/>
    </row>
    <row r="121" spans="1:8" s="8" customFormat="1" ht="19" customHeight="1" x14ac:dyDescent="0.3">
      <c r="A121" s="22">
        <v>2310</v>
      </c>
      <c r="B121" s="22"/>
      <c r="C121" s="22" t="s">
        <v>229</v>
      </c>
      <c r="D121" s="40"/>
      <c r="E121" s="40"/>
      <c r="F121" s="40"/>
      <c r="G121" s="56"/>
      <c r="H121" s="22" t="s">
        <v>230</v>
      </c>
    </row>
    <row r="122" spans="1:8" ht="15" customHeight="1" x14ac:dyDescent="0.25">
      <c r="A122" s="15">
        <v>2310</v>
      </c>
      <c r="B122" s="15">
        <v>5171</v>
      </c>
      <c r="C122" s="16" t="s">
        <v>188</v>
      </c>
      <c r="D122" s="39" t="s">
        <v>60</v>
      </c>
      <c r="E122" s="39" t="s">
        <v>60</v>
      </c>
      <c r="F122" s="41">
        <v>0</v>
      </c>
      <c r="G122" s="55">
        <f>(35000+350000)*1.15</f>
        <v>442749.99999999994</v>
      </c>
      <c r="H122" s="18" t="s">
        <v>231</v>
      </c>
    </row>
    <row r="123" spans="1:8" ht="12" customHeight="1" x14ac:dyDescent="0.25">
      <c r="A123" s="12">
        <v>2310</v>
      </c>
      <c r="B123" s="22" t="s">
        <v>64</v>
      </c>
      <c r="C123" s="1"/>
      <c r="D123" s="40" t="s">
        <v>60</v>
      </c>
      <c r="E123" s="40" t="s">
        <v>60</v>
      </c>
      <c r="F123" s="42">
        <v>0</v>
      </c>
      <c r="G123" s="56">
        <f>G122</f>
        <v>442749.99999999994</v>
      </c>
      <c r="H123" s="24"/>
    </row>
    <row r="124" spans="1:8" ht="19" customHeight="1" x14ac:dyDescent="0.25">
      <c r="A124" s="1">
        <v>2321</v>
      </c>
      <c r="B124" s="1"/>
      <c r="C124" s="22" t="s">
        <v>89</v>
      </c>
      <c r="D124" s="39"/>
      <c r="E124" s="39"/>
      <c r="F124" s="39"/>
      <c r="G124" s="54"/>
      <c r="H124" s="22" t="s">
        <v>232</v>
      </c>
    </row>
    <row r="125" spans="1:8" ht="13" customHeight="1" x14ac:dyDescent="0.25">
      <c r="A125" s="15">
        <v>2321</v>
      </c>
      <c r="B125" s="15">
        <v>5139</v>
      </c>
      <c r="C125" s="16" t="s">
        <v>178</v>
      </c>
      <c r="D125" s="41">
        <v>0</v>
      </c>
      <c r="E125" s="41">
        <v>200</v>
      </c>
      <c r="F125" s="41">
        <v>180</v>
      </c>
      <c r="G125" s="55">
        <v>0</v>
      </c>
      <c r="H125" s="18" t="s">
        <v>193</v>
      </c>
    </row>
    <row r="126" spans="1:8" ht="12" customHeight="1" x14ac:dyDescent="0.25">
      <c r="A126" s="15">
        <v>2321</v>
      </c>
      <c r="B126" s="15">
        <v>5169</v>
      </c>
      <c r="C126" s="16" t="s">
        <v>180</v>
      </c>
      <c r="D126" s="41">
        <v>0</v>
      </c>
      <c r="E126" s="39" t="s">
        <v>233</v>
      </c>
      <c r="F126" s="39" t="s">
        <v>234</v>
      </c>
      <c r="G126" s="54">
        <v>50000</v>
      </c>
      <c r="H126" s="1" t="s">
        <v>235</v>
      </c>
    </row>
    <row r="127" spans="1:8" ht="16" customHeight="1" x14ac:dyDescent="0.25">
      <c r="A127" s="15">
        <v>2321</v>
      </c>
      <c r="B127" s="15">
        <v>5171</v>
      </c>
      <c r="C127" s="16" t="s">
        <v>188</v>
      </c>
      <c r="D127" s="39" t="s">
        <v>103</v>
      </c>
      <c r="E127" s="39" t="s">
        <v>236</v>
      </c>
      <c r="F127" s="39" t="s">
        <v>237</v>
      </c>
      <c r="G127" s="54">
        <v>40000</v>
      </c>
      <c r="H127" s="18" t="s">
        <v>238</v>
      </c>
    </row>
    <row r="128" spans="1:8" ht="18" customHeight="1" x14ac:dyDescent="0.25">
      <c r="A128" s="12">
        <v>2321</v>
      </c>
      <c r="B128" s="22" t="s">
        <v>64</v>
      </c>
      <c r="C128" s="1"/>
      <c r="D128" s="40" t="s">
        <v>103</v>
      </c>
      <c r="E128" s="40" t="s">
        <v>103</v>
      </c>
      <c r="F128" s="40" t="s">
        <v>239</v>
      </c>
      <c r="G128" s="56">
        <f>SUM(G125:G127)</f>
        <v>90000</v>
      </c>
      <c r="H128" s="1"/>
    </row>
    <row r="129" spans="1:8" s="8" customFormat="1" ht="15" customHeight="1" x14ac:dyDescent="0.3">
      <c r="A129" s="12">
        <v>3111</v>
      </c>
      <c r="B129" s="22"/>
      <c r="C129" s="22" t="s">
        <v>240</v>
      </c>
      <c r="D129" s="40"/>
      <c r="E129" s="40"/>
      <c r="F129" s="40"/>
      <c r="G129" s="56"/>
      <c r="H129" s="22" t="s">
        <v>241</v>
      </c>
    </row>
    <row r="130" spans="1:8" ht="15" customHeight="1" x14ac:dyDescent="0.25">
      <c r="A130" s="15">
        <v>3111</v>
      </c>
      <c r="C130" s="16" t="s">
        <v>242</v>
      </c>
      <c r="D130" s="39" t="s">
        <v>243</v>
      </c>
      <c r="E130" s="39" t="s">
        <v>243</v>
      </c>
      <c r="F130" s="39" t="s">
        <v>244</v>
      </c>
      <c r="G130" s="54">
        <v>930000</v>
      </c>
      <c r="H130" s="4" t="s">
        <v>245</v>
      </c>
    </row>
    <row r="131" spans="1:8" ht="12" customHeight="1" x14ac:dyDescent="0.25">
      <c r="A131" s="12">
        <v>3111</v>
      </c>
      <c r="B131" s="22" t="s">
        <v>64</v>
      </c>
      <c r="C131" s="1"/>
      <c r="D131" s="40" t="s">
        <v>243</v>
      </c>
      <c r="E131" s="40" t="s">
        <v>243</v>
      </c>
      <c r="F131" s="40" t="s">
        <v>244</v>
      </c>
      <c r="G131" s="56">
        <f>G130</f>
        <v>930000</v>
      </c>
      <c r="H131" s="1"/>
    </row>
    <row r="132" spans="1:8" s="8" customFormat="1" ht="19" customHeight="1" x14ac:dyDescent="0.3">
      <c r="A132" s="22">
        <v>3113</v>
      </c>
      <c r="B132" s="22"/>
      <c r="C132" s="22" t="s">
        <v>246</v>
      </c>
      <c r="D132" s="40"/>
      <c r="E132" s="40"/>
      <c r="F132" s="40"/>
      <c r="G132" s="56"/>
      <c r="H132" s="22" t="s">
        <v>247</v>
      </c>
    </row>
    <row r="133" spans="1:8" ht="15" customHeight="1" x14ac:dyDescent="0.25">
      <c r="A133" s="15">
        <v>3113</v>
      </c>
      <c r="B133" s="15">
        <v>5321</v>
      </c>
      <c r="C133" s="16" t="s">
        <v>213</v>
      </c>
      <c r="D133" s="39" t="s">
        <v>184</v>
      </c>
      <c r="E133" s="39" t="s">
        <v>248</v>
      </c>
      <c r="F133" s="39" t="s">
        <v>249</v>
      </c>
      <c r="G133" s="54">
        <v>150000</v>
      </c>
      <c r="H133" s="4" t="s">
        <v>250</v>
      </c>
    </row>
    <row r="134" spans="1:8" ht="12" customHeight="1" x14ac:dyDescent="0.25">
      <c r="A134" s="12">
        <v>3113</v>
      </c>
      <c r="B134" s="22" t="s">
        <v>64</v>
      </c>
      <c r="C134" s="1"/>
      <c r="D134" s="40" t="s">
        <v>184</v>
      </c>
      <c r="E134" s="40" t="s">
        <v>248</v>
      </c>
      <c r="F134" s="40" t="s">
        <v>249</v>
      </c>
      <c r="G134" s="56">
        <f>G133</f>
        <v>150000</v>
      </c>
      <c r="H134" s="1"/>
    </row>
    <row r="135" spans="1:8" s="8" customFormat="1" ht="19" customHeight="1" x14ac:dyDescent="0.3">
      <c r="A135" s="22">
        <v>3314</v>
      </c>
      <c r="B135" s="22"/>
      <c r="C135" s="22" t="s">
        <v>93</v>
      </c>
      <c r="D135" s="40"/>
      <c r="E135" s="40"/>
      <c r="F135" s="40"/>
      <c r="G135" s="56"/>
      <c r="H135" s="22" t="s">
        <v>94</v>
      </c>
    </row>
    <row r="136" spans="1:8" ht="15" customHeight="1" x14ac:dyDescent="0.25">
      <c r="A136" s="15">
        <v>3314</v>
      </c>
      <c r="B136" s="15">
        <v>5021</v>
      </c>
      <c r="C136" s="16" t="s">
        <v>251</v>
      </c>
      <c r="D136" s="39" t="s">
        <v>33</v>
      </c>
      <c r="E136" s="39" t="s">
        <v>33</v>
      </c>
      <c r="F136" s="39" t="s">
        <v>253</v>
      </c>
      <c r="G136" s="54">
        <v>15000</v>
      </c>
      <c r="H136" s="1" t="s">
        <v>252</v>
      </c>
    </row>
    <row r="137" spans="1:8" ht="12" customHeight="1" x14ac:dyDescent="0.25">
      <c r="A137" s="15">
        <v>3314</v>
      </c>
      <c r="B137" s="15">
        <v>5339</v>
      </c>
      <c r="C137" s="16" t="s">
        <v>254</v>
      </c>
      <c r="D137" s="41">
        <v>0</v>
      </c>
      <c r="E137" s="43">
        <v>0</v>
      </c>
      <c r="F137" s="39">
        <v>0</v>
      </c>
      <c r="G137" s="54">
        <v>1000</v>
      </c>
      <c r="H137" s="4" t="s">
        <v>255</v>
      </c>
    </row>
    <row r="138" spans="1:8" ht="12" customHeight="1" x14ac:dyDescent="0.25">
      <c r="A138" s="12">
        <v>3314</v>
      </c>
      <c r="B138" s="22" t="s">
        <v>64</v>
      </c>
      <c r="C138" s="1"/>
      <c r="D138" s="40" t="s">
        <v>33</v>
      </c>
      <c r="E138" s="40" t="s">
        <v>33</v>
      </c>
      <c r="F138" s="40" t="s">
        <v>253</v>
      </c>
      <c r="G138" s="56">
        <f>SUM(G136:G137)</f>
        <v>16000</v>
      </c>
      <c r="H138" s="1"/>
    </row>
    <row r="139" spans="1:8" s="8" customFormat="1" ht="19" customHeight="1" x14ac:dyDescent="0.3">
      <c r="A139" s="22">
        <v>3316</v>
      </c>
      <c r="B139" s="22"/>
      <c r="C139" s="22" t="s">
        <v>256</v>
      </c>
      <c r="D139" s="40"/>
      <c r="E139" s="40"/>
      <c r="F139" s="40"/>
      <c r="G139" s="56"/>
      <c r="H139" s="22" t="s">
        <v>257</v>
      </c>
    </row>
    <row r="140" spans="1:8" ht="13" customHeight="1" x14ac:dyDescent="0.25">
      <c r="A140" s="15">
        <v>3316</v>
      </c>
      <c r="B140" s="15">
        <v>5139</v>
      </c>
      <c r="C140" s="16" t="s">
        <v>178</v>
      </c>
      <c r="D140" s="41">
        <v>0</v>
      </c>
      <c r="E140" s="39" t="s">
        <v>258</v>
      </c>
      <c r="F140" s="39" t="s">
        <v>259</v>
      </c>
      <c r="G140" s="54">
        <v>0</v>
      </c>
      <c r="H140" s="4" t="s">
        <v>260</v>
      </c>
    </row>
    <row r="141" spans="1:8" ht="14.15" customHeight="1" x14ac:dyDescent="0.25">
      <c r="A141" s="15">
        <v>3316</v>
      </c>
      <c r="B141" s="15">
        <v>5169</v>
      </c>
      <c r="C141" s="16" t="s">
        <v>180</v>
      </c>
      <c r="D141" s="39" t="s">
        <v>79</v>
      </c>
      <c r="E141" s="39" t="s">
        <v>31</v>
      </c>
      <c r="F141" s="39" t="s">
        <v>261</v>
      </c>
      <c r="G141" s="54">
        <v>230000</v>
      </c>
      <c r="H141" s="4" t="s">
        <v>262</v>
      </c>
    </row>
    <row r="142" spans="1:8" ht="12" customHeight="1" x14ac:dyDescent="0.25">
      <c r="A142" s="12">
        <v>3316</v>
      </c>
      <c r="B142" s="22" t="s">
        <v>64</v>
      </c>
      <c r="C142" s="1"/>
      <c r="D142" s="40" t="s">
        <v>79</v>
      </c>
      <c r="E142" s="40" t="s">
        <v>79</v>
      </c>
      <c r="F142" s="40" t="s">
        <v>263</v>
      </c>
      <c r="G142" s="56">
        <f>SUM(G140:G141)</f>
        <v>230000</v>
      </c>
      <c r="H142" s="1"/>
    </row>
    <row r="143" spans="1:8" s="8" customFormat="1" ht="19" customHeight="1" x14ac:dyDescent="0.3">
      <c r="A143" s="22">
        <v>3319</v>
      </c>
      <c r="B143" s="22"/>
      <c r="C143" s="22" t="s">
        <v>101</v>
      </c>
      <c r="D143" s="40"/>
      <c r="E143" s="40"/>
      <c r="F143" s="40"/>
      <c r="G143" s="56"/>
      <c r="H143" s="22" t="s">
        <v>264</v>
      </c>
    </row>
    <row r="144" spans="1:8" ht="13" customHeight="1" x14ac:dyDescent="0.25">
      <c r="A144" s="15">
        <v>3319</v>
      </c>
      <c r="B144" s="15">
        <v>5021</v>
      </c>
      <c r="C144" s="16" t="s">
        <v>251</v>
      </c>
      <c r="D144" s="39" t="s">
        <v>119</v>
      </c>
      <c r="E144" s="39" t="s">
        <v>210</v>
      </c>
      <c r="F144" s="39" t="s">
        <v>265</v>
      </c>
      <c r="G144" s="54">
        <v>125000</v>
      </c>
      <c r="H144" s="4" t="s">
        <v>266</v>
      </c>
    </row>
    <row r="145" spans="1:8" ht="12" customHeight="1" x14ac:dyDescent="0.25">
      <c r="A145" s="15">
        <v>3319</v>
      </c>
      <c r="B145" s="15">
        <v>5139</v>
      </c>
      <c r="C145" s="16" t="s">
        <v>178</v>
      </c>
      <c r="D145" s="39" t="s">
        <v>33</v>
      </c>
      <c r="E145" s="39" t="s">
        <v>33</v>
      </c>
      <c r="F145" s="39" t="s">
        <v>267</v>
      </c>
      <c r="G145" s="54">
        <v>80000</v>
      </c>
      <c r="H145" s="1" t="s">
        <v>268</v>
      </c>
    </row>
    <row r="146" spans="1:8" ht="12" customHeight="1" x14ac:dyDescent="0.25">
      <c r="A146" s="15">
        <v>3319</v>
      </c>
      <c r="B146" s="15">
        <v>5151</v>
      </c>
      <c r="C146" s="16" t="s">
        <v>269</v>
      </c>
      <c r="D146" s="39" t="s">
        <v>127</v>
      </c>
      <c r="E146" s="39" t="s">
        <v>270</v>
      </c>
      <c r="F146" s="39" t="s">
        <v>271</v>
      </c>
      <c r="G146" s="54">
        <v>20000</v>
      </c>
      <c r="H146" s="1"/>
    </row>
    <row r="147" spans="1:8" ht="12" customHeight="1" x14ac:dyDescent="0.25">
      <c r="A147" s="15">
        <v>3319</v>
      </c>
      <c r="B147" s="15">
        <v>5153</v>
      </c>
      <c r="C147" s="16" t="s">
        <v>272</v>
      </c>
      <c r="D147" s="39" t="s">
        <v>11</v>
      </c>
      <c r="E147" s="39" t="s">
        <v>27</v>
      </c>
      <c r="F147" s="39" t="s">
        <v>273</v>
      </c>
      <c r="G147" s="54">
        <v>50000</v>
      </c>
      <c r="H147" s="1"/>
    </row>
    <row r="148" spans="1:8" ht="12" customHeight="1" x14ac:dyDescent="0.25">
      <c r="A148" s="15">
        <v>3319</v>
      </c>
      <c r="B148" s="15">
        <v>5154</v>
      </c>
      <c r="C148" s="16" t="s">
        <v>274</v>
      </c>
      <c r="D148" s="39" t="s">
        <v>275</v>
      </c>
      <c r="E148" s="39" t="s">
        <v>276</v>
      </c>
      <c r="F148" s="39" t="s">
        <v>277</v>
      </c>
      <c r="G148" s="54">
        <v>70000</v>
      </c>
      <c r="H148" s="4"/>
    </row>
    <row r="149" spans="1:8" ht="16" customHeight="1" x14ac:dyDescent="0.25">
      <c r="A149" s="15">
        <v>3319</v>
      </c>
      <c r="B149" s="15">
        <v>5162</v>
      </c>
      <c r="C149" s="16" t="s">
        <v>278</v>
      </c>
      <c r="D149" s="39"/>
      <c r="E149" s="39"/>
      <c r="F149" s="39"/>
      <c r="G149" s="54">
        <v>4000</v>
      </c>
      <c r="H149" s="4" t="s">
        <v>279</v>
      </c>
    </row>
    <row r="150" spans="1:8" ht="12" customHeight="1" x14ac:dyDescent="0.25">
      <c r="A150" s="15">
        <v>3319</v>
      </c>
      <c r="B150" s="15">
        <v>5164</v>
      </c>
      <c r="C150" s="16" t="s">
        <v>280</v>
      </c>
      <c r="D150" s="39" t="s">
        <v>281</v>
      </c>
      <c r="E150" s="39" t="s">
        <v>282</v>
      </c>
      <c r="F150" s="39" t="s">
        <v>20</v>
      </c>
      <c r="G150" s="54">
        <f>35000*12</f>
        <v>420000</v>
      </c>
      <c r="H150" s="1"/>
    </row>
    <row r="151" spans="1:8" ht="12" customHeight="1" x14ac:dyDescent="0.25">
      <c r="A151" s="15">
        <v>3319</v>
      </c>
      <c r="B151" s="15">
        <v>5169</v>
      </c>
      <c r="C151" s="16" t="s">
        <v>180</v>
      </c>
      <c r="D151" s="41">
        <v>0</v>
      </c>
      <c r="E151" s="39" t="s">
        <v>43</v>
      </c>
      <c r="F151" s="41">
        <v>720</v>
      </c>
      <c r="G151" s="55">
        <v>30000</v>
      </c>
      <c r="H151" s="18" t="s">
        <v>283</v>
      </c>
    </row>
    <row r="152" spans="1:8" ht="14.15" customHeight="1" x14ac:dyDescent="0.25">
      <c r="A152" s="15">
        <v>3319</v>
      </c>
      <c r="B152" s="15">
        <v>5171</v>
      </c>
      <c r="C152" s="16" t="s">
        <v>188</v>
      </c>
      <c r="D152" s="41">
        <v>0</v>
      </c>
      <c r="E152" s="39" t="s">
        <v>270</v>
      </c>
      <c r="F152" s="39" t="s">
        <v>284</v>
      </c>
      <c r="G152" s="54">
        <v>15000</v>
      </c>
      <c r="H152" s="1" t="s">
        <v>285</v>
      </c>
    </row>
    <row r="153" spans="1:8" ht="12" customHeight="1" x14ac:dyDescent="0.25">
      <c r="A153" s="12">
        <v>3319</v>
      </c>
      <c r="B153" s="22" t="s">
        <v>64</v>
      </c>
      <c r="C153" s="1"/>
      <c r="D153" s="40" t="s">
        <v>286</v>
      </c>
      <c r="E153" s="40" t="s">
        <v>286</v>
      </c>
      <c r="F153" s="40" t="s">
        <v>287</v>
      </c>
      <c r="G153" s="56">
        <f>SUM(G144:G152)</f>
        <v>814000</v>
      </c>
      <c r="H153" s="1"/>
    </row>
    <row r="154" spans="1:8" s="8" customFormat="1" ht="19" customHeight="1" x14ac:dyDescent="0.3">
      <c r="A154" s="22">
        <v>3399</v>
      </c>
      <c r="B154" s="22"/>
      <c r="C154" s="22" t="s">
        <v>105</v>
      </c>
      <c r="D154" s="40"/>
      <c r="E154" s="40"/>
      <c r="F154" s="40"/>
      <c r="G154" s="56"/>
      <c r="H154" s="22" t="s">
        <v>288</v>
      </c>
    </row>
    <row r="155" spans="1:8" ht="13" customHeight="1" x14ac:dyDescent="0.25">
      <c r="A155" s="15">
        <v>3399</v>
      </c>
      <c r="B155" s="15">
        <v>5139</v>
      </c>
      <c r="C155" s="16" t="s">
        <v>178</v>
      </c>
      <c r="D155" s="39" t="s">
        <v>60</v>
      </c>
      <c r="E155" s="39" t="s">
        <v>289</v>
      </c>
      <c r="F155" s="39" t="s">
        <v>290</v>
      </c>
      <c r="G155" s="54">
        <v>65000</v>
      </c>
      <c r="H155" s="1" t="s">
        <v>291</v>
      </c>
    </row>
    <row r="156" spans="1:8" ht="12" customHeight="1" x14ac:dyDescent="0.25">
      <c r="A156" s="15">
        <v>3399</v>
      </c>
      <c r="B156" s="15">
        <v>5164</v>
      </c>
      <c r="C156" s="16" t="s">
        <v>280</v>
      </c>
      <c r="D156" s="41">
        <v>0</v>
      </c>
      <c r="E156" s="39" t="s">
        <v>127</v>
      </c>
      <c r="F156" s="39" t="s">
        <v>292</v>
      </c>
      <c r="G156" s="54">
        <v>0</v>
      </c>
      <c r="H156" s="1" t="s">
        <v>293</v>
      </c>
    </row>
    <row r="157" spans="1:8" ht="16" customHeight="1" x14ac:dyDescent="0.25">
      <c r="A157" s="15">
        <v>3399</v>
      </c>
      <c r="B157" s="15">
        <v>5169</v>
      </c>
      <c r="C157" s="16" t="s">
        <v>180</v>
      </c>
      <c r="D157" s="39" t="s">
        <v>294</v>
      </c>
      <c r="E157" s="39" t="s">
        <v>295</v>
      </c>
      <c r="F157" s="39" t="s">
        <v>296</v>
      </c>
      <c r="G157" s="54">
        <v>85000</v>
      </c>
      <c r="H157" s="1" t="s">
        <v>297</v>
      </c>
    </row>
    <row r="158" spans="1:8" ht="16" customHeight="1" x14ac:dyDescent="0.25">
      <c r="A158" s="15">
        <v>3399</v>
      </c>
      <c r="B158" s="15">
        <v>5175</v>
      </c>
      <c r="C158" s="16" t="s">
        <v>298</v>
      </c>
      <c r="D158" s="41">
        <v>0</v>
      </c>
      <c r="E158" s="39" t="s">
        <v>299</v>
      </c>
      <c r="F158" s="39" t="s">
        <v>300</v>
      </c>
      <c r="G158" s="54">
        <v>50000</v>
      </c>
      <c r="H158" s="1" t="s">
        <v>301</v>
      </c>
    </row>
    <row r="159" spans="1:8" ht="12" customHeight="1" x14ac:dyDescent="0.25">
      <c r="A159" s="15">
        <v>3399</v>
      </c>
      <c r="B159" s="15">
        <v>5194</v>
      </c>
      <c r="C159" s="16" t="s">
        <v>302</v>
      </c>
      <c r="D159" s="41">
        <v>0</v>
      </c>
      <c r="E159" s="39" t="s">
        <v>303</v>
      </c>
      <c r="F159" s="39" t="s">
        <v>304</v>
      </c>
      <c r="G159" s="54">
        <v>0</v>
      </c>
      <c r="H159" s="1" t="s">
        <v>305</v>
      </c>
    </row>
    <row r="160" spans="1:8" ht="12" customHeight="1" x14ac:dyDescent="0.25">
      <c r="A160" s="15">
        <v>3399</v>
      </c>
      <c r="B160" s="15">
        <v>5222</v>
      </c>
      <c r="C160" s="16" t="s">
        <v>306</v>
      </c>
      <c r="D160" s="41">
        <v>0</v>
      </c>
      <c r="E160" s="39" t="s">
        <v>109</v>
      </c>
      <c r="F160" s="39" t="s">
        <v>109</v>
      </c>
      <c r="G160" s="54">
        <f>[1]Spolky!B8</f>
        <v>125000</v>
      </c>
      <c r="H160" s="1" t="s">
        <v>504</v>
      </c>
    </row>
    <row r="161" spans="1:8" ht="12" customHeight="1" x14ac:dyDescent="0.25">
      <c r="A161" s="15">
        <v>3399</v>
      </c>
      <c r="B161" s="15">
        <v>5492</v>
      </c>
      <c r="C161" s="16" t="s">
        <v>307</v>
      </c>
      <c r="D161" s="41">
        <v>0</v>
      </c>
      <c r="E161" s="39" t="s">
        <v>308</v>
      </c>
      <c r="F161" s="39" t="s">
        <v>309</v>
      </c>
      <c r="G161" s="54">
        <v>7000</v>
      </c>
      <c r="H161" s="1" t="s">
        <v>310</v>
      </c>
    </row>
    <row r="162" spans="1:8" ht="14.15" customHeight="1" x14ac:dyDescent="0.25">
      <c r="A162" s="15">
        <v>3399</v>
      </c>
      <c r="B162" s="15">
        <v>5499</v>
      </c>
      <c r="C162" s="16" t="s">
        <v>311</v>
      </c>
      <c r="D162" s="39" t="s">
        <v>312</v>
      </c>
      <c r="E162" s="39" t="s">
        <v>312</v>
      </c>
      <c r="F162" s="39" t="s">
        <v>313</v>
      </c>
      <c r="G162" s="54">
        <v>0</v>
      </c>
      <c r="H162" s="4" t="s">
        <v>314</v>
      </c>
    </row>
    <row r="163" spans="1:8" ht="12" customHeight="1" x14ac:dyDescent="0.25">
      <c r="A163" s="12">
        <v>3399</v>
      </c>
      <c r="B163" s="22" t="s">
        <v>64</v>
      </c>
      <c r="C163" s="1"/>
      <c r="D163" s="40" t="s">
        <v>14</v>
      </c>
      <c r="E163" s="40" t="s">
        <v>14</v>
      </c>
      <c r="F163" s="40" t="s">
        <v>315</v>
      </c>
      <c r="G163" s="56">
        <f>SUM(G155:G162)</f>
        <v>332000</v>
      </c>
      <c r="H163" s="1"/>
    </row>
    <row r="164" spans="1:8" s="8" customFormat="1" ht="19" customHeight="1" x14ac:dyDescent="0.3">
      <c r="A164" s="22">
        <v>3421</v>
      </c>
      <c r="B164" s="22"/>
      <c r="C164" s="22" t="s">
        <v>316</v>
      </c>
      <c r="D164" s="40"/>
      <c r="E164" s="40"/>
      <c r="F164" s="40"/>
      <c r="G164" s="56"/>
      <c r="H164" s="22"/>
    </row>
    <row r="165" spans="1:8" ht="13" customHeight="1" x14ac:dyDescent="0.25">
      <c r="A165" s="15">
        <v>3421</v>
      </c>
      <c r="B165" s="15">
        <v>5139</v>
      </c>
      <c r="C165" s="16" t="s">
        <v>178</v>
      </c>
      <c r="D165" s="39" t="s">
        <v>60</v>
      </c>
      <c r="E165" s="39" t="s">
        <v>60</v>
      </c>
      <c r="F165" s="39" t="s">
        <v>317</v>
      </c>
      <c r="G165" s="54">
        <v>0</v>
      </c>
      <c r="H165" s="4" t="s">
        <v>113</v>
      </c>
    </row>
    <row r="166" spans="1:8" ht="12" customHeight="1" x14ac:dyDescent="0.25">
      <c r="A166" s="15">
        <v>3421</v>
      </c>
      <c r="B166" s="15">
        <v>5169</v>
      </c>
      <c r="C166" s="16" t="s">
        <v>180</v>
      </c>
      <c r="D166" s="39" t="s">
        <v>318</v>
      </c>
      <c r="E166" s="39" t="s">
        <v>319</v>
      </c>
      <c r="F166" s="39" t="s">
        <v>320</v>
      </c>
      <c r="G166" s="54">
        <v>0</v>
      </c>
      <c r="H166" s="4" t="s">
        <v>113</v>
      </c>
    </row>
    <row r="167" spans="1:8" ht="12" customHeight="1" x14ac:dyDescent="0.25">
      <c r="A167" s="15">
        <v>3421</v>
      </c>
      <c r="B167" s="15">
        <v>5175</v>
      </c>
      <c r="C167" s="16" t="s">
        <v>298</v>
      </c>
      <c r="D167" s="39" t="s">
        <v>203</v>
      </c>
      <c r="E167" s="39" t="s">
        <v>203</v>
      </c>
      <c r="F167" s="41">
        <v>179</v>
      </c>
      <c r="G167" s="54">
        <v>0</v>
      </c>
      <c r="H167" s="4" t="s">
        <v>113</v>
      </c>
    </row>
    <row r="168" spans="1:8" ht="12" customHeight="1" x14ac:dyDescent="0.25">
      <c r="A168" s="15">
        <v>3421</v>
      </c>
      <c r="B168" s="15">
        <v>5222</v>
      </c>
      <c r="C168" s="16" t="s">
        <v>306</v>
      </c>
      <c r="D168" s="39" t="s">
        <v>294</v>
      </c>
      <c r="E168" s="39" t="s">
        <v>294</v>
      </c>
      <c r="F168" s="39" t="s">
        <v>321</v>
      </c>
      <c r="G168" s="54">
        <v>0</v>
      </c>
      <c r="H168" s="4" t="s">
        <v>113</v>
      </c>
    </row>
    <row r="169" spans="1:8" ht="14.15" customHeight="1" x14ac:dyDescent="0.25">
      <c r="A169" s="15">
        <v>3421</v>
      </c>
      <c r="B169" s="15">
        <v>5492</v>
      </c>
      <c r="C169" s="16" t="s">
        <v>307</v>
      </c>
      <c r="D169" s="41">
        <v>0</v>
      </c>
      <c r="E169" s="39" t="s">
        <v>233</v>
      </c>
      <c r="F169" s="39" t="s">
        <v>233</v>
      </c>
      <c r="G169" s="54">
        <v>0</v>
      </c>
      <c r="H169" s="4" t="s">
        <v>113</v>
      </c>
    </row>
    <row r="170" spans="1:8" ht="16" customHeight="1" x14ac:dyDescent="0.25">
      <c r="A170" s="12">
        <v>3421</v>
      </c>
      <c r="B170" s="22" t="s">
        <v>64</v>
      </c>
      <c r="C170" s="1"/>
      <c r="D170" s="40" t="s">
        <v>322</v>
      </c>
      <c r="E170" s="40" t="s">
        <v>322</v>
      </c>
      <c r="F170" s="40" t="s">
        <v>323</v>
      </c>
      <c r="G170" s="56">
        <f>SUM(G165:G169)</f>
        <v>0</v>
      </c>
      <c r="H170" s="1"/>
    </row>
    <row r="171" spans="1:8" s="8" customFormat="1" ht="15" customHeight="1" x14ac:dyDescent="0.3">
      <c r="A171" s="12">
        <v>3631</v>
      </c>
      <c r="B171" s="22"/>
      <c r="C171" s="22" t="s">
        <v>123</v>
      </c>
      <c r="D171" s="40"/>
      <c r="E171" s="40"/>
      <c r="F171" s="40"/>
      <c r="G171" s="56"/>
      <c r="H171" s="22"/>
    </row>
    <row r="172" spans="1:8" ht="13" customHeight="1" x14ac:dyDescent="0.25">
      <c r="A172" s="15">
        <v>3631</v>
      </c>
      <c r="B172" s="15">
        <v>5169</v>
      </c>
      <c r="C172" s="16" t="s">
        <v>180</v>
      </c>
      <c r="D172" s="39" t="s">
        <v>324</v>
      </c>
      <c r="E172" s="39" t="s">
        <v>325</v>
      </c>
      <c r="F172" s="39" t="s">
        <v>326</v>
      </c>
      <c r="G172" s="54">
        <v>580000</v>
      </c>
      <c r="H172" s="4" t="s">
        <v>327</v>
      </c>
    </row>
    <row r="173" spans="1:8" ht="14.15" customHeight="1" x14ac:dyDescent="0.25">
      <c r="A173" s="15">
        <v>3631</v>
      </c>
      <c r="B173" s="15">
        <v>5171</v>
      </c>
      <c r="C173" s="16" t="s">
        <v>188</v>
      </c>
      <c r="D173" s="41">
        <v>0</v>
      </c>
      <c r="E173" s="39" t="s">
        <v>328</v>
      </c>
      <c r="F173" s="39" t="s">
        <v>329</v>
      </c>
      <c r="G173" s="54">
        <v>0</v>
      </c>
      <c r="H173" s="4" t="s">
        <v>193</v>
      </c>
    </row>
    <row r="174" spans="1:8" ht="16" customHeight="1" x14ac:dyDescent="0.25">
      <c r="A174" s="12">
        <v>3631</v>
      </c>
      <c r="B174" s="22" t="s">
        <v>64</v>
      </c>
      <c r="C174" s="1"/>
      <c r="D174" s="40" t="s">
        <v>324</v>
      </c>
      <c r="E174" s="40" t="s">
        <v>324</v>
      </c>
      <c r="F174" s="40" t="s">
        <v>330</v>
      </c>
      <c r="G174" s="56">
        <f>SUM(G172:G173)</f>
        <v>580000</v>
      </c>
      <c r="H174" s="1"/>
    </row>
    <row r="175" spans="1:8" s="8" customFormat="1" ht="15" customHeight="1" x14ac:dyDescent="0.3">
      <c r="A175" s="12">
        <v>3635</v>
      </c>
      <c r="C175" s="22" t="s">
        <v>331</v>
      </c>
      <c r="D175" s="40"/>
      <c r="E175" s="40"/>
      <c r="F175" s="40"/>
      <c r="G175" s="56"/>
      <c r="H175" s="22" t="s">
        <v>332</v>
      </c>
    </row>
    <row r="176" spans="1:8" ht="15" customHeight="1" x14ac:dyDescent="0.25">
      <c r="A176" s="15">
        <v>3635</v>
      </c>
      <c r="B176" s="15">
        <v>6119</v>
      </c>
      <c r="C176" s="16" t="s">
        <v>192</v>
      </c>
      <c r="D176" s="39" t="s">
        <v>333</v>
      </c>
      <c r="E176" s="39" t="s">
        <v>333</v>
      </c>
      <c r="F176" s="41">
        <v>0</v>
      </c>
      <c r="G176" s="55">
        <v>230000</v>
      </c>
      <c r="H176" s="18" t="s">
        <v>334</v>
      </c>
    </row>
    <row r="177" spans="1:8" ht="12" customHeight="1" x14ac:dyDescent="0.25">
      <c r="A177" s="12">
        <v>3635</v>
      </c>
      <c r="B177" s="22" t="s">
        <v>64</v>
      </c>
      <c r="C177" s="1"/>
      <c r="D177" s="40" t="s">
        <v>333</v>
      </c>
      <c r="E177" s="40" t="s">
        <v>333</v>
      </c>
      <c r="F177" s="42">
        <v>0</v>
      </c>
      <c r="G177" s="56">
        <f>G176</f>
        <v>230000</v>
      </c>
      <c r="H177" s="24"/>
    </row>
    <row r="178" spans="1:8" s="8" customFormat="1" ht="19" customHeight="1" x14ac:dyDescent="0.3">
      <c r="A178" s="22">
        <v>3639</v>
      </c>
      <c r="B178" s="22"/>
      <c r="C178" s="22" t="s">
        <v>126</v>
      </c>
      <c r="D178" s="40"/>
      <c r="E178" s="40"/>
      <c r="F178" s="40"/>
      <c r="G178" s="56"/>
      <c r="H178" s="22"/>
    </row>
    <row r="179" spans="1:8" ht="13" customHeight="1" x14ac:dyDescent="0.25">
      <c r="A179" s="15">
        <v>3639</v>
      </c>
      <c r="B179" s="15">
        <v>5164</v>
      </c>
      <c r="C179" s="16" t="s">
        <v>280</v>
      </c>
      <c r="D179" s="41">
        <v>0</v>
      </c>
      <c r="E179" s="41">
        <v>500</v>
      </c>
      <c r="F179" s="41">
        <v>500</v>
      </c>
      <c r="G179" s="55">
        <v>500</v>
      </c>
      <c r="H179" s="18" t="s">
        <v>335</v>
      </c>
    </row>
    <row r="180" spans="1:8" ht="14.15" customHeight="1" x14ac:dyDescent="0.25">
      <c r="A180" s="15">
        <v>3639</v>
      </c>
      <c r="B180" s="15">
        <v>6130</v>
      </c>
      <c r="C180" s="16" t="s">
        <v>198</v>
      </c>
      <c r="D180" s="39" t="s">
        <v>336</v>
      </c>
      <c r="E180" s="39" t="s">
        <v>337</v>
      </c>
      <c r="F180" s="39" t="s">
        <v>338</v>
      </c>
      <c r="G180" s="54">
        <v>0</v>
      </c>
      <c r="H180" s="18" t="s">
        <v>293</v>
      </c>
    </row>
    <row r="181" spans="1:8" ht="12" customHeight="1" x14ac:dyDescent="0.25">
      <c r="A181" s="12">
        <v>3639</v>
      </c>
      <c r="B181" s="22" t="s">
        <v>64</v>
      </c>
      <c r="C181" s="1"/>
      <c r="D181" s="40" t="s">
        <v>336</v>
      </c>
      <c r="E181" s="40" t="s">
        <v>339</v>
      </c>
      <c r="F181" s="40" t="s">
        <v>340</v>
      </c>
      <c r="G181" s="56">
        <f>SUM(G179:G180)</f>
        <v>500</v>
      </c>
      <c r="H181" s="1"/>
    </row>
    <row r="182" spans="1:8" s="8" customFormat="1" ht="19" customHeight="1" x14ac:dyDescent="0.3">
      <c r="A182" s="22">
        <v>3722</v>
      </c>
      <c r="B182" s="22"/>
      <c r="C182" s="22" t="s">
        <v>134</v>
      </c>
      <c r="D182" s="40"/>
      <c r="E182" s="40"/>
      <c r="F182" s="40"/>
      <c r="G182" s="56"/>
      <c r="H182" s="22"/>
    </row>
    <row r="183" spans="1:8" ht="15" customHeight="1" x14ac:dyDescent="0.25">
      <c r="A183" s="15">
        <v>3722</v>
      </c>
      <c r="B183" s="15">
        <v>5169</v>
      </c>
      <c r="C183" s="16" t="s">
        <v>180</v>
      </c>
      <c r="D183" s="39" t="s">
        <v>341</v>
      </c>
      <c r="E183" s="39" t="s">
        <v>341</v>
      </c>
      <c r="F183" s="39" t="s">
        <v>342</v>
      </c>
      <c r="G183" s="54">
        <f>'[1]Komunální odpad'!J33</f>
        <v>530000</v>
      </c>
      <c r="H183" s="4" t="s">
        <v>508</v>
      </c>
    </row>
    <row r="184" spans="1:8" ht="17.149999999999999" customHeight="1" x14ac:dyDescent="0.25">
      <c r="A184" s="12">
        <v>3722</v>
      </c>
      <c r="B184" s="22" t="s">
        <v>64</v>
      </c>
      <c r="C184" s="1"/>
      <c r="D184" s="40" t="s">
        <v>341</v>
      </c>
      <c r="E184" s="40" t="s">
        <v>341</v>
      </c>
      <c r="F184" s="40" t="s">
        <v>342</v>
      </c>
      <c r="G184" s="56">
        <f>G183</f>
        <v>530000</v>
      </c>
      <c r="H184" s="1"/>
    </row>
    <row r="185" spans="1:8" s="8" customFormat="1" ht="14.15" customHeight="1" x14ac:dyDescent="0.3">
      <c r="A185" s="7">
        <v>3723</v>
      </c>
      <c r="B185" s="7"/>
      <c r="C185" s="7" t="s">
        <v>144</v>
      </c>
      <c r="D185" s="44"/>
      <c r="E185" s="44"/>
      <c r="F185" s="44"/>
      <c r="G185" s="58"/>
      <c r="H185" s="7" t="s">
        <v>145</v>
      </c>
    </row>
    <row r="186" spans="1:8" ht="17.149999999999999" customHeight="1" x14ac:dyDescent="0.25">
      <c r="A186" s="15">
        <v>3723</v>
      </c>
      <c r="B186" s="15">
        <v>5169</v>
      </c>
      <c r="C186" s="16" t="s">
        <v>180</v>
      </c>
      <c r="D186" s="39" t="s">
        <v>341</v>
      </c>
      <c r="E186" s="39" t="s">
        <v>343</v>
      </c>
      <c r="F186" s="39" t="s">
        <v>344</v>
      </c>
      <c r="G186" s="54">
        <f>'[1]Tříděný odpad'!I34</f>
        <v>600000</v>
      </c>
      <c r="H186" s="4" t="s">
        <v>509</v>
      </c>
    </row>
    <row r="187" spans="1:8" ht="16" customHeight="1" x14ac:dyDescent="0.25">
      <c r="A187" s="12">
        <v>3723</v>
      </c>
      <c r="B187" s="22" t="s">
        <v>64</v>
      </c>
      <c r="C187" s="1"/>
      <c r="D187" s="40" t="s">
        <v>341</v>
      </c>
      <c r="E187" s="40" t="s">
        <v>343</v>
      </c>
      <c r="F187" s="40" t="s">
        <v>344</v>
      </c>
      <c r="G187" s="56">
        <f>G186</f>
        <v>600000</v>
      </c>
      <c r="H187" s="1"/>
    </row>
    <row r="188" spans="1:8" s="8" customFormat="1" ht="15" customHeight="1" x14ac:dyDescent="0.3">
      <c r="A188" s="12">
        <v>3729</v>
      </c>
      <c r="C188" s="8" t="s">
        <v>345</v>
      </c>
      <c r="D188" s="40"/>
      <c r="E188" s="40"/>
      <c r="F188" s="40"/>
      <c r="G188" s="56"/>
      <c r="H188" s="22" t="s">
        <v>346</v>
      </c>
    </row>
    <row r="189" spans="1:8" ht="15" customHeight="1" x14ac:dyDescent="0.25">
      <c r="A189" s="15">
        <v>3729</v>
      </c>
      <c r="B189" s="15">
        <v>5169</v>
      </c>
      <c r="C189" s="16" t="s">
        <v>180</v>
      </c>
      <c r="D189" s="39" t="s">
        <v>336</v>
      </c>
      <c r="E189" s="39" t="s">
        <v>347</v>
      </c>
      <c r="F189" s="39" t="s">
        <v>348</v>
      </c>
      <c r="G189" s="54">
        <v>160000</v>
      </c>
      <c r="H189" s="4" t="s">
        <v>349</v>
      </c>
    </row>
    <row r="190" spans="1:8" ht="12" customHeight="1" x14ac:dyDescent="0.25">
      <c r="A190" s="12">
        <v>3729</v>
      </c>
      <c r="B190" s="22" t="s">
        <v>64</v>
      </c>
      <c r="C190" s="1"/>
      <c r="D190" s="40" t="s">
        <v>336</v>
      </c>
      <c r="E190" s="40" t="s">
        <v>347</v>
      </c>
      <c r="F190" s="40" t="s">
        <v>348</v>
      </c>
      <c r="G190" s="56">
        <f>G189</f>
        <v>160000</v>
      </c>
      <c r="H190" s="1"/>
    </row>
    <row r="191" spans="1:8" s="8" customFormat="1" ht="19" customHeight="1" x14ac:dyDescent="0.3">
      <c r="A191" s="22">
        <v>3745</v>
      </c>
      <c r="B191" s="22"/>
      <c r="C191" s="22" t="s">
        <v>350</v>
      </c>
      <c r="D191" s="40"/>
      <c r="E191" s="40"/>
      <c r="F191" s="40"/>
      <c r="G191" s="56"/>
      <c r="H191" s="22"/>
    </row>
    <row r="192" spans="1:8" ht="13" customHeight="1" x14ac:dyDescent="0.25">
      <c r="A192" s="15">
        <v>3745</v>
      </c>
      <c r="B192" s="15">
        <v>5021</v>
      </c>
      <c r="C192" s="16" t="s">
        <v>251</v>
      </c>
      <c r="D192" s="39" t="s">
        <v>60</v>
      </c>
      <c r="E192" s="39" t="s">
        <v>60</v>
      </c>
      <c r="F192" s="39" t="s">
        <v>351</v>
      </c>
      <c r="G192" s="54">
        <v>10000</v>
      </c>
      <c r="H192" s="1" t="s">
        <v>352</v>
      </c>
    </row>
    <row r="193" spans="1:8" ht="12" customHeight="1" x14ac:dyDescent="0.25">
      <c r="A193" s="15">
        <v>3745</v>
      </c>
      <c r="B193" s="15">
        <v>5132</v>
      </c>
      <c r="C193" s="16" t="s">
        <v>353</v>
      </c>
      <c r="D193" s="39" t="s">
        <v>127</v>
      </c>
      <c r="E193" s="39" t="s">
        <v>127</v>
      </c>
      <c r="F193" s="39" t="s">
        <v>354</v>
      </c>
      <c r="G193" s="54">
        <v>5000</v>
      </c>
      <c r="H193" s="1"/>
    </row>
    <row r="194" spans="1:8" ht="12" customHeight="1" x14ac:dyDescent="0.25">
      <c r="A194" s="15">
        <v>3745</v>
      </c>
      <c r="B194" s="15">
        <v>5137</v>
      </c>
      <c r="C194" s="16" t="s">
        <v>355</v>
      </c>
      <c r="D194" s="39" t="s">
        <v>103</v>
      </c>
      <c r="E194" s="39" t="s">
        <v>356</v>
      </c>
      <c r="F194" s="39" t="s">
        <v>357</v>
      </c>
      <c r="G194" s="54">
        <v>50000</v>
      </c>
      <c r="H194" s="18" t="s">
        <v>358</v>
      </c>
    </row>
    <row r="195" spans="1:8" ht="12" customHeight="1" x14ac:dyDescent="0.25">
      <c r="A195" s="15">
        <v>3745</v>
      </c>
      <c r="B195" s="15">
        <v>5139</v>
      </c>
      <c r="C195" s="16" t="s">
        <v>178</v>
      </c>
      <c r="D195" s="39" t="s">
        <v>99</v>
      </c>
      <c r="E195" s="39" t="s">
        <v>118</v>
      </c>
      <c r="F195" s="39" t="s">
        <v>359</v>
      </c>
      <c r="G195" s="54">
        <v>100000</v>
      </c>
      <c r="H195" s="1" t="s">
        <v>360</v>
      </c>
    </row>
    <row r="196" spans="1:8" ht="12" customHeight="1" x14ac:dyDescent="0.25">
      <c r="A196" s="15">
        <v>3745</v>
      </c>
      <c r="B196" s="15">
        <v>5154</v>
      </c>
      <c r="C196" s="16" t="s">
        <v>274</v>
      </c>
      <c r="D196" s="39" t="s">
        <v>109</v>
      </c>
      <c r="E196" s="39" t="s">
        <v>361</v>
      </c>
      <c r="F196" s="39" t="s">
        <v>362</v>
      </c>
      <c r="G196" s="54">
        <v>5000</v>
      </c>
      <c r="H196" s="1" t="s">
        <v>363</v>
      </c>
    </row>
    <row r="197" spans="1:8" ht="12" customHeight="1" x14ac:dyDescent="0.25">
      <c r="A197" s="15">
        <v>3745</v>
      </c>
      <c r="B197" s="15">
        <v>5156</v>
      </c>
      <c r="C197" s="16" t="s">
        <v>207</v>
      </c>
      <c r="D197" s="39" t="s">
        <v>60</v>
      </c>
      <c r="E197" s="39" t="s">
        <v>60</v>
      </c>
      <c r="F197" s="39" t="s">
        <v>364</v>
      </c>
      <c r="G197" s="54">
        <v>50000</v>
      </c>
      <c r="H197" s="1"/>
    </row>
    <row r="198" spans="1:8" ht="12" customHeight="1" x14ac:dyDescent="0.25">
      <c r="A198" s="15">
        <v>3745</v>
      </c>
      <c r="B198" s="15">
        <v>5163</v>
      </c>
      <c r="C198" s="16" t="s">
        <v>365</v>
      </c>
      <c r="D198" s="39" t="s">
        <v>31</v>
      </c>
      <c r="E198" s="39" t="s">
        <v>31</v>
      </c>
      <c r="F198" s="39" t="s">
        <v>366</v>
      </c>
      <c r="G198" s="54">
        <v>2000</v>
      </c>
      <c r="H198" s="1" t="s">
        <v>367</v>
      </c>
    </row>
    <row r="199" spans="1:8" ht="12" customHeight="1" x14ac:dyDescent="0.25">
      <c r="A199" s="15">
        <v>3745</v>
      </c>
      <c r="B199" s="15">
        <v>5164</v>
      </c>
      <c r="C199" s="16" t="s">
        <v>280</v>
      </c>
      <c r="D199" s="41">
        <v>0</v>
      </c>
      <c r="E199" s="39" t="s">
        <v>109</v>
      </c>
      <c r="F199" s="39" t="s">
        <v>368</v>
      </c>
      <c r="G199" s="54">
        <v>15000</v>
      </c>
      <c r="H199" s="1" t="s">
        <v>369</v>
      </c>
    </row>
    <row r="200" spans="1:8" ht="12" customHeight="1" x14ac:dyDescent="0.25">
      <c r="A200" s="15">
        <v>3745</v>
      </c>
      <c r="B200" s="15">
        <v>5169</v>
      </c>
      <c r="C200" s="16" t="s">
        <v>180</v>
      </c>
      <c r="D200" s="39" t="s">
        <v>20</v>
      </c>
      <c r="E200" s="39" t="s">
        <v>370</v>
      </c>
      <c r="F200" s="39" t="s">
        <v>371</v>
      </c>
      <c r="G200" s="54">
        <v>300000</v>
      </c>
      <c r="H200" s="1" t="s">
        <v>372</v>
      </c>
    </row>
    <row r="201" spans="1:8" ht="12" customHeight="1" x14ac:dyDescent="0.25">
      <c r="A201" s="15">
        <v>3745</v>
      </c>
      <c r="B201" s="15">
        <v>5171</v>
      </c>
      <c r="C201" s="16" t="s">
        <v>188</v>
      </c>
      <c r="D201" s="39" t="s">
        <v>163</v>
      </c>
      <c r="E201" s="39" t="s">
        <v>163</v>
      </c>
      <c r="F201" s="39" t="s">
        <v>373</v>
      </c>
      <c r="G201" s="54">
        <v>100000</v>
      </c>
      <c r="H201" s="1" t="s">
        <v>374</v>
      </c>
    </row>
    <row r="202" spans="1:8" ht="12" customHeight="1" x14ac:dyDescent="0.25">
      <c r="A202" s="15">
        <v>3745</v>
      </c>
      <c r="B202" s="15">
        <v>6121</v>
      </c>
      <c r="C202" s="16" t="s">
        <v>194</v>
      </c>
      <c r="D202" s="39" t="s">
        <v>375</v>
      </c>
      <c r="E202" s="39" t="s">
        <v>375</v>
      </c>
      <c r="F202" s="39" t="s">
        <v>376</v>
      </c>
      <c r="G202" s="54">
        <v>100000</v>
      </c>
      <c r="H202" s="1" t="s">
        <v>377</v>
      </c>
    </row>
    <row r="203" spans="1:8" ht="14.15" customHeight="1" x14ac:dyDescent="0.25">
      <c r="A203" s="15">
        <v>3745</v>
      </c>
      <c r="B203" s="15">
        <v>6122</v>
      </c>
      <c r="C203" s="16" t="s">
        <v>378</v>
      </c>
      <c r="D203" s="39" t="s">
        <v>379</v>
      </c>
      <c r="E203" s="39" t="s">
        <v>379</v>
      </c>
      <c r="F203" s="41">
        <v>0</v>
      </c>
      <c r="G203" s="55">
        <v>0</v>
      </c>
      <c r="H203" s="18" t="s">
        <v>380</v>
      </c>
    </row>
    <row r="204" spans="1:8" ht="12" customHeight="1" x14ac:dyDescent="0.25">
      <c r="A204" s="12">
        <v>3745</v>
      </c>
      <c r="B204" s="22" t="s">
        <v>64</v>
      </c>
      <c r="C204" s="1"/>
      <c r="D204" s="40" t="s">
        <v>381</v>
      </c>
      <c r="E204" s="40" t="s">
        <v>382</v>
      </c>
      <c r="F204" s="40" t="s">
        <v>383</v>
      </c>
      <c r="G204" s="56">
        <f>SUM(G192:G203)</f>
        <v>737000</v>
      </c>
      <c r="H204" s="1"/>
    </row>
    <row r="205" spans="1:8" s="8" customFormat="1" ht="19" customHeight="1" x14ac:dyDescent="0.3">
      <c r="A205" s="22">
        <v>4359</v>
      </c>
      <c r="B205" s="22"/>
      <c r="C205" s="22" t="s">
        <v>384</v>
      </c>
      <c r="D205" s="40"/>
      <c r="E205" s="40"/>
      <c r="F205" s="40"/>
      <c r="G205" s="56"/>
      <c r="H205" s="22" t="s">
        <v>385</v>
      </c>
    </row>
    <row r="206" spans="1:8" ht="15" customHeight="1" x14ac:dyDescent="0.25">
      <c r="A206" s="15">
        <v>4359</v>
      </c>
      <c r="B206" s="15">
        <v>5169</v>
      </c>
      <c r="C206" s="16" t="s">
        <v>180</v>
      </c>
      <c r="D206" s="39" t="s">
        <v>289</v>
      </c>
      <c r="E206" s="39" t="s">
        <v>289</v>
      </c>
      <c r="F206" s="39" t="s">
        <v>386</v>
      </c>
      <c r="G206" s="54">
        <v>100000</v>
      </c>
      <c r="H206" s="1" t="s">
        <v>387</v>
      </c>
    </row>
    <row r="207" spans="1:8" ht="14.15" customHeight="1" x14ac:dyDescent="0.25">
      <c r="A207" s="15">
        <v>4359</v>
      </c>
      <c r="B207" s="15">
        <v>5492</v>
      </c>
      <c r="C207" s="16" t="s">
        <v>307</v>
      </c>
      <c r="D207" s="41">
        <v>0</v>
      </c>
      <c r="E207" s="39">
        <v>0</v>
      </c>
      <c r="F207" s="39">
        <v>0</v>
      </c>
      <c r="G207" s="54">
        <v>10000</v>
      </c>
      <c r="H207" s="4" t="s">
        <v>505</v>
      </c>
    </row>
    <row r="208" spans="1:8" ht="14.15" customHeight="1" x14ac:dyDescent="0.25">
      <c r="A208" s="15">
        <v>4359</v>
      </c>
      <c r="B208" s="15">
        <v>5499</v>
      </c>
      <c r="C208" s="16" t="s">
        <v>311</v>
      </c>
      <c r="D208" s="39">
        <v>0</v>
      </c>
      <c r="E208" s="39">
        <v>0</v>
      </c>
      <c r="F208" s="39">
        <v>0</v>
      </c>
      <c r="G208" s="54">
        <v>92000</v>
      </c>
      <c r="H208" s="4" t="s">
        <v>388</v>
      </c>
    </row>
    <row r="209" spans="1:8" ht="12" customHeight="1" x14ac:dyDescent="0.25">
      <c r="A209" s="12">
        <v>4359</v>
      </c>
      <c r="B209" s="22" t="s">
        <v>64</v>
      </c>
      <c r="C209" s="1"/>
      <c r="D209" s="40" t="s">
        <v>289</v>
      </c>
      <c r="E209" s="40" t="s">
        <v>289</v>
      </c>
      <c r="F209" s="40" t="s">
        <v>386</v>
      </c>
      <c r="G209" s="56">
        <f>SUM(G206:G208)</f>
        <v>202000</v>
      </c>
      <c r="H209" s="1"/>
    </row>
    <row r="210" spans="1:8" s="8" customFormat="1" ht="19" customHeight="1" x14ac:dyDescent="0.3">
      <c r="A210" s="22">
        <v>5311</v>
      </c>
      <c r="B210" s="22"/>
      <c r="C210" s="22" t="s">
        <v>389</v>
      </c>
      <c r="D210" s="40"/>
      <c r="E210" s="40"/>
      <c r="F210" s="40"/>
      <c r="G210" s="56"/>
      <c r="H210" s="22" t="s">
        <v>390</v>
      </c>
    </row>
    <row r="211" spans="1:8" ht="15" customHeight="1" x14ac:dyDescent="0.25">
      <c r="A211" s="15">
        <v>5311</v>
      </c>
      <c r="B211" s="15">
        <v>5169</v>
      </c>
      <c r="C211" s="16" t="s">
        <v>180</v>
      </c>
      <c r="D211" s="39" t="s">
        <v>391</v>
      </c>
      <c r="E211" s="39" t="s">
        <v>392</v>
      </c>
      <c r="F211" s="39" t="s">
        <v>393</v>
      </c>
      <c r="G211" s="54">
        <v>440000</v>
      </c>
      <c r="H211" s="4"/>
    </row>
    <row r="212" spans="1:8" ht="12" customHeight="1" x14ac:dyDescent="0.25">
      <c r="A212" s="12">
        <v>5311</v>
      </c>
      <c r="B212" s="22" t="s">
        <v>64</v>
      </c>
      <c r="C212" s="1"/>
      <c r="D212" s="40" t="s">
        <v>391</v>
      </c>
      <c r="E212" s="40" t="s">
        <v>392</v>
      </c>
      <c r="F212" s="40" t="s">
        <v>393</v>
      </c>
      <c r="G212" s="56">
        <f>G211</f>
        <v>440000</v>
      </c>
      <c r="H212" s="1"/>
    </row>
    <row r="213" spans="1:8" s="8" customFormat="1" ht="19" customHeight="1" x14ac:dyDescent="0.3">
      <c r="A213" s="22">
        <v>5512</v>
      </c>
      <c r="B213" s="22"/>
      <c r="C213" s="22" t="s">
        <v>394</v>
      </c>
      <c r="D213" s="40"/>
      <c r="E213" s="40"/>
      <c r="F213" s="40"/>
      <c r="G213" s="56"/>
      <c r="H213" s="22" t="s">
        <v>395</v>
      </c>
    </row>
    <row r="214" spans="1:8" ht="17.149999999999999" customHeight="1" x14ac:dyDescent="0.25">
      <c r="A214" s="15">
        <v>5512</v>
      </c>
      <c r="B214" s="15">
        <v>5321</v>
      </c>
      <c r="C214" s="16" t="s">
        <v>213</v>
      </c>
      <c r="D214" s="41">
        <v>0</v>
      </c>
      <c r="E214" s="39" t="s">
        <v>60</v>
      </c>
      <c r="F214" s="39" t="s">
        <v>60</v>
      </c>
      <c r="G214" s="54">
        <v>50000</v>
      </c>
      <c r="H214" s="4" t="s">
        <v>396</v>
      </c>
    </row>
    <row r="215" spans="1:8" ht="18" customHeight="1" x14ac:dyDescent="0.25">
      <c r="A215" s="12">
        <v>5512</v>
      </c>
      <c r="B215" s="22" t="s">
        <v>64</v>
      </c>
      <c r="C215" s="1"/>
      <c r="D215" s="42">
        <v>0</v>
      </c>
      <c r="E215" s="40" t="s">
        <v>60</v>
      </c>
      <c r="F215" s="40" t="s">
        <v>60</v>
      </c>
      <c r="G215" s="56">
        <f>G214</f>
        <v>50000</v>
      </c>
      <c r="H215" s="1"/>
    </row>
    <row r="216" spans="1:8" s="8" customFormat="1" ht="15" customHeight="1" x14ac:dyDescent="0.3">
      <c r="A216" s="12">
        <v>6112</v>
      </c>
      <c r="C216" s="22" t="s">
        <v>397</v>
      </c>
      <c r="D216" s="40"/>
      <c r="E216" s="40"/>
      <c r="F216" s="40"/>
      <c r="G216" s="56"/>
      <c r="H216" s="22"/>
    </row>
    <row r="217" spans="1:8" ht="13" customHeight="1" x14ac:dyDescent="0.25">
      <c r="A217" s="15">
        <v>6112</v>
      </c>
      <c r="B217" s="15">
        <v>5023</v>
      </c>
      <c r="C217" s="16" t="s">
        <v>398</v>
      </c>
      <c r="D217" s="39" t="s">
        <v>399</v>
      </c>
      <c r="E217" s="39" t="s">
        <v>399</v>
      </c>
      <c r="F217" s="39" t="s">
        <v>400</v>
      </c>
      <c r="G217" s="54">
        <f>[1]Zastupitelstvo!G12</f>
        <v>1484000</v>
      </c>
      <c r="H217" s="4" t="s">
        <v>401</v>
      </c>
    </row>
    <row r="218" spans="1:8" ht="12" customHeight="1" x14ac:dyDescent="0.25">
      <c r="A218" s="15">
        <v>6112</v>
      </c>
      <c r="B218" s="15">
        <v>5031</v>
      </c>
      <c r="C218" s="16" t="s">
        <v>402</v>
      </c>
      <c r="D218" s="39" t="s">
        <v>403</v>
      </c>
      <c r="E218" s="39" t="s">
        <v>403</v>
      </c>
      <c r="F218" s="39" t="s">
        <v>404</v>
      </c>
      <c r="G218" s="54">
        <f>[1]Zastupitelstvo!H12</f>
        <v>309000</v>
      </c>
      <c r="H218" s="4" t="s">
        <v>401</v>
      </c>
    </row>
    <row r="219" spans="1:8" ht="12" customHeight="1" x14ac:dyDescent="0.25">
      <c r="A219" s="15">
        <v>6112</v>
      </c>
      <c r="B219" s="15">
        <v>5032</v>
      </c>
      <c r="C219" s="16" t="s">
        <v>405</v>
      </c>
      <c r="D219" s="39" t="s">
        <v>184</v>
      </c>
      <c r="E219" s="39" t="s">
        <v>184</v>
      </c>
      <c r="F219" s="39" t="s">
        <v>406</v>
      </c>
      <c r="G219" s="54">
        <f>[1]Zastupitelstvo!I12</f>
        <v>134000</v>
      </c>
      <c r="H219" s="4" t="s">
        <v>401</v>
      </c>
    </row>
    <row r="220" spans="1:8" ht="14.15" customHeight="1" x14ac:dyDescent="0.25">
      <c r="A220" s="15">
        <v>6112</v>
      </c>
      <c r="B220" s="15">
        <v>5173</v>
      </c>
      <c r="C220" s="16" t="s">
        <v>407</v>
      </c>
      <c r="D220" s="39" t="s">
        <v>208</v>
      </c>
      <c r="E220" s="39" t="s">
        <v>208</v>
      </c>
      <c r="F220" s="39" t="s">
        <v>408</v>
      </c>
      <c r="G220" s="54">
        <v>20000</v>
      </c>
      <c r="H220" s="4" t="s">
        <v>401</v>
      </c>
    </row>
    <row r="221" spans="1:8" ht="12" customHeight="1" x14ac:dyDescent="0.25">
      <c r="A221" s="12">
        <v>6112</v>
      </c>
      <c r="B221" s="22" t="s">
        <v>64</v>
      </c>
      <c r="C221" s="1"/>
      <c r="D221" s="40" t="s">
        <v>409</v>
      </c>
      <c r="E221" s="40" t="s">
        <v>409</v>
      </c>
      <c r="F221" s="40" t="s">
        <v>410</v>
      </c>
      <c r="G221" s="56">
        <f>SUM(G217:G220)</f>
        <v>1947000</v>
      </c>
      <c r="H221" s="1"/>
    </row>
    <row r="222" spans="1:8" s="8" customFormat="1" ht="19" customHeight="1" x14ac:dyDescent="0.3">
      <c r="A222" s="22">
        <v>6115</v>
      </c>
      <c r="B222" s="22"/>
      <c r="C222" s="22" t="s">
        <v>411</v>
      </c>
      <c r="D222" s="40"/>
      <c r="E222" s="40"/>
      <c r="F222" s="40"/>
      <c r="G222" s="56"/>
      <c r="H222" s="22"/>
    </row>
    <row r="223" spans="1:8" ht="13" customHeight="1" x14ac:dyDescent="0.25">
      <c r="A223" s="15">
        <v>6115</v>
      </c>
      <c r="B223" s="15">
        <v>5021</v>
      </c>
      <c r="C223" s="16" t="s">
        <v>251</v>
      </c>
      <c r="D223" s="41">
        <v>0</v>
      </c>
      <c r="E223" s="41">
        <v>0</v>
      </c>
      <c r="F223" s="39" t="s">
        <v>412</v>
      </c>
      <c r="G223" s="54">
        <v>0</v>
      </c>
      <c r="H223" s="4" t="s">
        <v>193</v>
      </c>
    </row>
    <row r="224" spans="1:8" ht="12" customHeight="1" x14ac:dyDescent="0.25">
      <c r="A224" s="15">
        <v>6115</v>
      </c>
      <c r="B224" s="15">
        <v>5173</v>
      </c>
      <c r="C224" s="16" t="s">
        <v>407</v>
      </c>
      <c r="D224" s="41">
        <v>0</v>
      </c>
      <c r="E224" s="41">
        <v>0</v>
      </c>
      <c r="F224" s="41">
        <v>96100</v>
      </c>
      <c r="G224" s="55">
        <v>0</v>
      </c>
      <c r="H224" s="4" t="s">
        <v>193</v>
      </c>
    </row>
    <row r="225" spans="1:8" ht="14.15" customHeight="1" x14ac:dyDescent="0.25">
      <c r="A225" s="15">
        <v>6115</v>
      </c>
      <c r="B225" s="15">
        <v>5175</v>
      </c>
      <c r="C225" s="16" t="s">
        <v>298</v>
      </c>
      <c r="D225" s="39" t="s">
        <v>413</v>
      </c>
      <c r="E225" s="39" t="s">
        <v>413</v>
      </c>
      <c r="F225" s="39" t="s">
        <v>414</v>
      </c>
      <c r="G225" s="54">
        <v>0</v>
      </c>
      <c r="H225" s="4" t="s">
        <v>193</v>
      </c>
    </row>
    <row r="226" spans="1:8" ht="12" customHeight="1" x14ac:dyDescent="0.25">
      <c r="A226" s="12">
        <v>6115</v>
      </c>
      <c r="B226" s="22" t="s">
        <v>64</v>
      </c>
      <c r="C226" s="1"/>
      <c r="D226" s="40" t="s">
        <v>413</v>
      </c>
      <c r="E226" s="40" t="s">
        <v>413</v>
      </c>
      <c r="F226" s="40" t="s">
        <v>415</v>
      </c>
      <c r="G226" s="56">
        <f>SUM(G223:G225)</f>
        <v>0</v>
      </c>
      <c r="H226" s="1"/>
    </row>
    <row r="227" spans="1:8" s="8" customFormat="1" ht="19" customHeight="1" x14ac:dyDescent="0.3">
      <c r="A227" s="22">
        <v>6118</v>
      </c>
      <c r="B227" s="22"/>
      <c r="C227" s="22" t="s">
        <v>416</v>
      </c>
      <c r="D227" s="40"/>
      <c r="E227" s="40"/>
      <c r="F227" s="40"/>
      <c r="G227" s="56"/>
      <c r="H227" s="22"/>
    </row>
    <row r="228" spans="1:8" ht="13" customHeight="1" x14ac:dyDescent="0.25">
      <c r="A228" s="15">
        <v>6118</v>
      </c>
      <c r="B228" s="15">
        <v>5021</v>
      </c>
      <c r="C228" s="16" t="s">
        <v>251</v>
      </c>
      <c r="D228" s="41">
        <v>0</v>
      </c>
      <c r="E228" s="39" t="s">
        <v>417</v>
      </c>
      <c r="F228" s="39" t="s">
        <v>417</v>
      </c>
      <c r="G228" s="54">
        <v>0</v>
      </c>
      <c r="H228" s="4" t="s">
        <v>193</v>
      </c>
    </row>
    <row r="229" spans="1:8" ht="12" customHeight="1" x14ac:dyDescent="0.25">
      <c r="A229" s="15">
        <v>6118</v>
      </c>
      <c r="B229" s="15">
        <v>5161</v>
      </c>
      <c r="C229" s="16" t="s">
        <v>418</v>
      </c>
      <c r="D229" s="41">
        <v>0</v>
      </c>
      <c r="E229" s="41">
        <v>6100</v>
      </c>
      <c r="F229" s="41">
        <v>6100</v>
      </c>
      <c r="G229" s="55">
        <v>0</v>
      </c>
      <c r="H229" s="4" t="s">
        <v>193</v>
      </c>
    </row>
    <row r="230" spans="1:8" ht="14.15" customHeight="1" x14ac:dyDescent="0.25">
      <c r="A230" s="15">
        <v>6118</v>
      </c>
      <c r="B230" s="15">
        <v>5175</v>
      </c>
      <c r="C230" s="16" t="s">
        <v>298</v>
      </c>
      <c r="D230" s="41">
        <v>0</v>
      </c>
      <c r="E230" s="39" t="s">
        <v>419</v>
      </c>
      <c r="F230" s="39" t="s">
        <v>419</v>
      </c>
      <c r="G230" s="54">
        <v>0</v>
      </c>
      <c r="H230" s="4" t="s">
        <v>193</v>
      </c>
    </row>
    <row r="231" spans="1:8" ht="12" customHeight="1" x14ac:dyDescent="0.25">
      <c r="A231" s="12">
        <v>6118</v>
      </c>
      <c r="B231" s="22" t="s">
        <v>64</v>
      </c>
      <c r="C231" s="1"/>
      <c r="D231" s="42">
        <v>0</v>
      </c>
      <c r="E231" s="40" t="s">
        <v>420</v>
      </c>
      <c r="F231" s="40" t="s">
        <v>420</v>
      </c>
      <c r="G231" s="56">
        <f>SUM(G228:G230)</f>
        <v>0</v>
      </c>
      <c r="H231" s="1"/>
    </row>
    <row r="232" spans="1:8" s="8" customFormat="1" ht="19" customHeight="1" x14ac:dyDescent="0.3">
      <c r="A232" s="22">
        <v>6171</v>
      </c>
      <c r="B232" s="22"/>
      <c r="C232" s="22" t="s">
        <v>153</v>
      </c>
      <c r="D232" s="40"/>
      <c r="E232" s="40"/>
      <c r="F232" s="40"/>
      <c r="G232" s="56"/>
      <c r="H232" s="22" t="s">
        <v>421</v>
      </c>
    </row>
    <row r="233" spans="1:8" ht="13" customHeight="1" x14ac:dyDescent="0.25">
      <c r="A233" s="15">
        <v>6171</v>
      </c>
      <c r="B233" s="15">
        <v>5011</v>
      </c>
      <c r="C233" s="16" t="s">
        <v>422</v>
      </c>
      <c r="D233" s="39" t="s">
        <v>423</v>
      </c>
      <c r="E233" s="39" t="s">
        <v>423</v>
      </c>
      <c r="F233" s="39" t="s">
        <v>424</v>
      </c>
      <c r="G233" s="54">
        <v>950000</v>
      </c>
      <c r="H233" s="4" t="s">
        <v>425</v>
      </c>
    </row>
    <row r="234" spans="1:8" ht="12" customHeight="1" x14ac:dyDescent="0.25">
      <c r="A234" s="15">
        <v>6171</v>
      </c>
      <c r="B234" s="15">
        <v>5021</v>
      </c>
      <c r="C234" s="16" t="s">
        <v>251</v>
      </c>
      <c r="D234" s="39" t="s">
        <v>98</v>
      </c>
      <c r="E234" s="39" t="s">
        <v>98</v>
      </c>
      <c r="F234" s="39" t="s">
        <v>426</v>
      </c>
      <c r="G234" s="54">
        <v>100000</v>
      </c>
      <c r="H234" s="4" t="s">
        <v>506</v>
      </c>
    </row>
    <row r="235" spans="1:8" ht="12" customHeight="1" x14ac:dyDescent="0.25">
      <c r="A235" s="15">
        <v>6171</v>
      </c>
      <c r="B235" s="15">
        <v>5031</v>
      </c>
      <c r="C235" s="16" t="s">
        <v>402</v>
      </c>
      <c r="D235" s="39" t="s">
        <v>217</v>
      </c>
      <c r="E235" s="39" t="s">
        <v>217</v>
      </c>
      <c r="F235" s="39" t="s">
        <v>427</v>
      </c>
      <c r="G235" s="54">
        <v>250000</v>
      </c>
      <c r="H235" s="4"/>
    </row>
    <row r="236" spans="1:8" ht="12" customHeight="1" x14ac:dyDescent="0.25">
      <c r="A236" s="15">
        <v>6171</v>
      </c>
      <c r="B236" s="15">
        <v>5032</v>
      </c>
      <c r="C236" s="16" t="s">
        <v>405</v>
      </c>
      <c r="D236" s="39" t="s">
        <v>98</v>
      </c>
      <c r="E236" s="39" t="s">
        <v>98</v>
      </c>
      <c r="F236" s="39" t="s">
        <v>428</v>
      </c>
      <c r="G236" s="54">
        <v>100000</v>
      </c>
      <c r="H236" s="4"/>
    </row>
    <row r="237" spans="1:8" ht="12" customHeight="1" x14ac:dyDescent="0.25">
      <c r="A237" s="15">
        <v>6171</v>
      </c>
      <c r="B237" s="15">
        <v>5038</v>
      </c>
      <c r="C237" s="16" t="s">
        <v>429</v>
      </c>
      <c r="D237" s="39" t="s">
        <v>127</v>
      </c>
      <c r="E237" s="39" t="s">
        <v>127</v>
      </c>
      <c r="F237" s="39" t="s">
        <v>430</v>
      </c>
      <c r="G237" s="54">
        <v>10000</v>
      </c>
      <c r="H237" s="4"/>
    </row>
    <row r="238" spans="1:8" ht="12" customHeight="1" x14ac:dyDescent="0.25">
      <c r="A238" s="15">
        <v>6171</v>
      </c>
      <c r="B238" s="15">
        <v>5136</v>
      </c>
      <c r="C238" s="16" t="s">
        <v>431</v>
      </c>
      <c r="D238" s="39" t="s">
        <v>127</v>
      </c>
      <c r="E238" s="39" t="s">
        <v>127</v>
      </c>
      <c r="F238" s="39" t="s">
        <v>432</v>
      </c>
      <c r="G238" s="54">
        <v>5000</v>
      </c>
      <c r="H238" s="4" t="s">
        <v>433</v>
      </c>
    </row>
    <row r="239" spans="1:8" ht="12" customHeight="1" x14ac:dyDescent="0.25">
      <c r="A239" s="15">
        <v>6171</v>
      </c>
      <c r="B239" s="15">
        <v>5137</v>
      </c>
      <c r="C239" s="16" t="s">
        <v>355</v>
      </c>
      <c r="D239" s="39" t="s">
        <v>163</v>
      </c>
      <c r="E239" s="39" t="s">
        <v>163</v>
      </c>
      <c r="F239" s="39" t="s">
        <v>434</v>
      </c>
      <c r="G239" s="54">
        <v>100000</v>
      </c>
      <c r="H239" s="4" t="s">
        <v>435</v>
      </c>
    </row>
    <row r="240" spans="1:8" ht="12" customHeight="1" x14ac:dyDescent="0.25">
      <c r="A240" s="15">
        <v>6171</v>
      </c>
      <c r="B240" s="15">
        <v>5139</v>
      </c>
      <c r="C240" s="16" t="s">
        <v>178</v>
      </c>
      <c r="D240" s="39" t="s">
        <v>163</v>
      </c>
      <c r="E240" s="39" t="s">
        <v>163</v>
      </c>
      <c r="F240" s="39" t="s">
        <v>436</v>
      </c>
      <c r="G240" s="54">
        <v>130000</v>
      </c>
      <c r="H240" s="4" t="s">
        <v>437</v>
      </c>
    </row>
    <row r="241" spans="1:8" ht="12" customHeight="1" x14ac:dyDescent="0.25">
      <c r="A241" s="15">
        <v>6171</v>
      </c>
      <c r="B241" s="15">
        <v>5151</v>
      </c>
      <c r="C241" s="16" t="s">
        <v>269</v>
      </c>
      <c r="D241" s="39" t="s">
        <v>109</v>
      </c>
      <c r="E241" s="39" t="s">
        <v>109</v>
      </c>
      <c r="F241" s="39" t="s">
        <v>438</v>
      </c>
      <c r="G241" s="54">
        <v>5000</v>
      </c>
      <c r="H241" s="4" t="s">
        <v>507</v>
      </c>
    </row>
    <row r="242" spans="1:8" ht="12" customHeight="1" x14ac:dyDescent="0.25">
      <c r="A242" s="15">
        <v>6171</v>
      </c>
      <c r="B242" s="15">
        <v>5153</v>
      </c>
      <c r="C242" s="16" t="s">
        <v>272</v>
      </c>
      <c r="D242" s="39" t="s">
        <v>439</v>
      </c>
      <c r="E242" s="39" t="s">
        <v>439</v>
      </c>
      <c r="F242" s="39" t="s">
        <v>440</v>
      </c>
      <c r="G242" s="54">
        <v>40000</v>
      </c>
      <c r="H242" s="4"/>
    </row>
    <row r="243" spans="1:8" s="13" customFormat="1" ht="12" customHeight="1" x14ac:dyDescent="0.25">
      <c r="A243" s="15">
        <v>6171</v>
      </c>
      <c r="B243" s="15">
        <v>5154</v>
      </c>
      <c r="C243" s="16" t="s">
        <v>274</v>
      </c>
      <c r="D243" s="39" t="s">
        <v>208</v>
      </c>
      <c r="E243" s="39" t="s">
        <v>208</v>
      </c>
      <c r="F243" s="39" t="s">
        <v>441</v>
      </c>
      <c r="G243" s="54">
        <v>25000</v>
      </c>
      <c r="H243" s="4"/>
    </row>
    <row r="244" spans="1:8" s="13" customFormat="1" ht="16" customHeight="1" x14ac:dyDescent="0.25">
      <c r="A244" s="15">
        <v>6171</v>
      </c>
      <c r="B244" s="15">
        <v>5161</v>
      </c>
      <c r="C244" s="16" t="s">
        <v>418</v>
      </c>
      <c r="D244" s="39" t="s">
        <v>127</v>
      </c>
      <c r="E244" s="39" t="s">
        <v>127</v>
      </c>
      <c r="F244" s="39" t="s">
        <v>442</v>
      </c>
      <c r="G244" s="54">
        <v>5000</v>
      </c>
      <c r="H244" s="4"/>
    </row>
    <row r="245" spans="1:8" s="13" customFormat="1" ht="16" customHeight="1" x14ac:dyDescent="0.25">
      <c r="A245" s="15">
        <v>6171</v>
      </c>
      <c r="B245" s="15">
        <v>5162</v>
      </c>
      <c r="C245" s="16" t="s">
        <v>278</v>
      </c>
      <c r="D245" s="39" t="s">
        <v>99</v>
      </c>
      <c r="E245" s="39" t="s">
        <v>443</v>
      </c>
      <c r="F245" s="39" t="s">
        <v>444</v>
      </c>
      <c r="G245" s="54">
        <v>85000</v>
      </c>
      <c r="H245" s="4" t="s">
        <v>445</v>
      </c>
    </row>
    <row r="246" spans="1:8" s="13" customFormat="1" ht="12" customHeight="1" x14ac:dyDescent="0.25">
      <c r="A246" s="15">
        <v>6171</v>
      </c>
      <c r="B246" s="15">
        <v>5163</v>
      </c>
      <c r="C246" s="16" t="s">
        <v>365</v>
      </c>
      <c r="D246" s="39" t="s">
        <v>439</v>
      </c>
      <c r="E246" s="39" t="s">
        <v>439</v>
      </c>
      <c r="F246" s="39" t="s">
        <v>446</v>
      </c>
      <c r="G246" s="54">
        <v>45000</v>
      </c>
      <c r="H246" s="4"/>
    </row>
    <row r="247" spans="1:8" s="13" customFormat="1" ht="12" customHeight="1" x14ac:dyDescent="0.25">
      <c r="A247" s="15">
        <v>6171</v>
      </c>
      <c r="B247" s="15">
        <v>5166</v>
      </c>
      <c r="C247" s="16" t="s">
        <v>447</v>
      </c>
      <c r="D247" s="39" t="s">
        <v>184</v>
      </c>
      <c r="E247" s="39" t="s">
        <v>448</v>
      </c>
      <c r="F247" s="39" t="s">
        <v>449</v>
      </c>
      <c r="G247" s="54">
        <v>100000</v>
      </c>
      <c r="H247" s="4" t="s">
        <v>450</v>
      </c>
    </row>
    <row r="248" spans="1:8" s="13" customFormat="1" ht="12" customHeight="1" x14ac:dyDescent="0.25">
      <c r="A248" s="15">
        <v>6171</v>
      </c>
      <c r="B248" s="15">
        <v>5167</v>
      </c>
      <c r="C248" s="16" t="s">
        <v>451</v>
      </c>
      <c r="D248" s="41">
        <v>0</v>
      </c>
      <c r="E248" s="39" t="s">
        <v>203</v>
      </c>
      <c r="F248" s="39" t="s">
        <v>452</v>
      </c>
      <c r="G248" s="54">
        <v>40000</v>
      </c>
      <c r="H248" s="4" t="s">
        <v>453</v>
      </c>
    </row>
    <row r="249" spans="1:8" s="13" customFormat="1" ht="12" customHeight="1" x14ac:dyDescent="0.25">
      <c r="A249" s="15">
        <v>6171</v>
      </c>
      <c r="B249" s="15">
        <v>5168</v>
      </c>
      <c r="C249" s="16" t="s">
        <v>454</v>
      </c>
      <c r="D249" s="39" t="s">
        <v>163</v>
      </c>
      <c r="E249" s="39" t="s">
        <v>163</v>
      </c>
      <c r="F249" s="39" t="s">
        <v>455</v>
      </c>
      <c r="G249" s="54">
        <v>120000</v>
      </c>
      <c r="H249" s="4" t="s">
        <v>456</v>
      </c>
    </row>
    <row r="250" spans="1:8" s="13" customFormat="1" ht="12" customHeight="1" x14ac:dyDescent="0.25">
      <c r="A250" s="15">
        <v>6171</v>
      </c>
      <c r="B250" s="15">
        <v>5169</v>
      </c>
      <c r="C250" s="16" t="s">
        <v>180</v>
      </c>
      <c r="D250" s="39" t="s">
        <v>79</v>
      </c>
      <c r="E250" s="39" t="s">
        <v>184</v>
      </c>
      <c r="F250" s="39" t="s">
        <v>457</v>
      </c>
      <c r="G250" s="54">
        <v>200000</v>
      </c>
      <c r="H250" s="4" t="s">
        <v>458</v>
      </c>
    </row>
    <row r="251" spans="1:8" s="13" customFormat="1" ht="12" customHeight="1" x14ac:dyDescent="0.25">
      <c r="A251" s="15">
        <v>6171</v>
      </c>
      <c r="B251" s="15">
        <v>5171</v>
      </c>
      <c r="C251" s="16" t="s">
        <v>188</v>
      </c>
      <c r="D251" s="39" t="s">
        <v>112</v>
      </c>
      <c r="E251" s="39" t="s">
        <v>112</v>
      </c>
      <c r="F251" s="39" t="s">
        <v>459</v>
      </c>
      <c r="G251" s="54">
        <v>50000</v>
      </c>
      <c r="H251" s="4" t="s">
        <v>460</v>
      </c>
    </row>
    <row r="252" spans="1:8" s="13" customFormat="1" ht="12" customHeight="1" x14ac:dyDescent="0.25">
      <c r="A252" s="15">
        <v>6171</v>
      </c>
      <c r="B252" s="15">
        <v>5172</v>
      </c>
      <c r="C252" s="16" t="s">
        <v>461</v>
      </c>
      <c r="D252" s="39" t="s">
        <v>208</v>
      </c>
      <c r="E252" s="39" t="s">
        <v>233</v>
      </c>
      <c r="F252" s="39" t="s">
        <v>462</v>
      </c>
      <c r="G252" s="54">
        <v>25000</v>
      </c>
      <c r="H252" s="4" t="s">
        <v>463</v>
      </c>
    </row>
    <row r="253" spans="1:8" s="13" customFormat="1" ht="12" customHeight="1" x14ac:dyDescent="0.25">
      <c r="A253" s="15">
        <v>6171</v>
      </c>
      <c r="B253" s="15">
        <v>5173</v>
      </c>
      <c r="C253" s="16" t="s">
        <v>407</v>
      </c>
      <c r="D253" s="39" t="s">
        <v>31</v>
      </c>
      <c r="E253" s="39" t="s">
        <v>127</v>
      </c>
      <c r="F253" s="39" t="s">
        <v>464</v>
      </c>
      <c r="G253" s="54">
        <v>5000</v>
      </c>
      <c r="H253" s="4" t="s">
        <v>465</v>
      </c>
    </row>
    <row r="254" spans="1:8" s="13" customFormat="1" ht="12" customHeight="1" x14ac:dyDescent="0.25">
      <c r="A254" s="15">
        <v>6171</v>
      </c>
      <c r="B254" s="15">
        <v>5175</v>
      </c>
      <c r="C254" s="16" t="s">
        <v>298</v>
      </c>
      <c r="D254" s="39" t="s">
        <v>361</v>
      </c>
      <c r="E254" s="39" t="s">
        <v>466</v>
      </c>
      <c r="F254" s="39" t="s">
        <v>467</v>
      </c>
      <c r="G254" s="54">
        <v>10000</v>
      </c>
      <c r="H254" s="4" t="s">
        <v>468</v>
      </c>
    </row>
    <row r="255" spans="1:8" s="13" customFormat="1" ht="12" customHeight="1" x14ac:dyDescent="0.25">
      <c r="A255" s="15">
        <v>6171</v>
      </c>
      <c r="B255" s="15">
        <v>5222</v>
      </c>
      <c r="C255" s="16" t="s">
        <v>306</v>
      </c>
      <c r="D255" s="39" t="s">
        <v>127</v>
      </c>
      <c r="E255" s="41">
        <v>0</v>
      </c>
      <c r="F255" s="41">
        <v>0</v>
      </c>
      <c r="G255" s="55">
        <v>0</v>
      </c>
      <c r="H255" s="18" t="s">
        <v>125</v>
      </c>
    </row>
    <row r="256" spans="1:8" s="13" customFormat="1" ht="12" customHeight="1" x14ac:dyDescent="0.25">
      <c r="A256" s="15">
        <v>6171</v>
      </c>
      <c r="B256" s="15">
        <v>5229</v>
      </c>
      <c r="C256" s="16" t="s">
        <v>469</v>
      </c>
      <c r="D256" s="41">
        <v>0</v>
      </c>
      <c r="E256" s="39" t="s">
        <v>30</v>
      </c>
      <c r="F256" s="39" t="s">
        <v>30</v>
      </c>
      <c r="G256" s="55">
        <v>0</v>
      </c>
      <c r="H256" s="18" t="s">
        <v>125</v>
      </c>
    </row>
    <row r="257" spans="1:8" s="13" customFormat="1" ht="12" customHeight="1" x14ac:dyDescent="0.25">
      <c r="A257" s="15">
        <v>6171</v>
      </c>
      <c r="B257" s="15">
        <v>5321</v>
      </c>
      <c r="C257" s="16" t="s">
        <v>213</v>
      </c>
      <c r="D257" s="39" t="s">
        <v>140</v>
      </c>
      <c r="E257" s="39" t="s">
        <v>470</v>
      </c>
      <c r="F257" s="39" t="s">
        <v>470</v>
      </c>
      <c r="G257" s="54">
        <v>12000</v>
      </c>
      <c r="H257" s="4" t="s">
        <v>471</v>
      </c>
    </row>
    <row r="258" spans="1:8" s="13" customFormat="1" ht="12" customHeight="1" x14ac:dyDescent="0.25">
      <c r="A258" s="15">
        <v>6171</v>
      </c>
      <c r="B258" s="15">
        <v>5339</v>
      </c>
      <c r="C258" s="16" t="s">
        <v>254</v>
      </c>
      <c r="D258" s="41">
        <v>0</v>
      </c>
      <c r="E258" s="39" t="s">
        <v>43</v>
      </c>
      <c r="F258" s="39" t="s">
        <v>43</v>
      </c>
      <c r="G258" s="54">
        <v>0</v>
      </c>
      <c r="H258" s="4" t="s">
        <v>472</v>
      </c>
    </row>
    <row r="259" spans="1:8" ht="12" customHeight="1" x14ac:dyDescent="0.25">
      <c r="A259" s="15">
        <v>6171</v>
      </c>
      <c r="B259" s="15">
        <v>5363</v>
      </c>
      <c r="C259" s="16" t="s">
        <v>473</v>
      </c>
      <c r="D259" s="41">
        <v>0</v>
      </c>
      <c r="E259" s="39" t="s">
        <v>140</v>
      </c>
      <c r="F259" s="39" t="s">
        <v>140</v>
      </c>
      <c r="G259" s="55">
        <v>0</v>
      </c>
      <c r="H259" s="18" t="s">
        <v>125</v>
      </c>
    </row>
    <row r="260" spans="1:8" ht="12" customHeight="1" x14ac:dyDescent="0.25">
      <c r="A260" s="15">
        <v>6171</v>
      </c>
      <c r="B260" s="15">
        <v>6121</v>
      </c>
      <c r="C260" s="16" t="s">
        <v>194</v>
      </c>
      <c r="D260" s="39" t="s">
        <v>474</v>
      </c>
      <c r="E260" s="39" t="s">
        <v>475</v>
      </c>
      <c r="F260" s="41">
        <v>0</v>
      </c>
      <c r="G260" s="55">
        <v>0</v>
      </c>
      <c r="H260" s="18" t="s">
        <v>125</v>
      </c>
    </row>
    <row r="261" spans="1:8" ht="14.15" customHeight="1" x14ac:dyDescent="0.25">
      <c r="A261" s="15">
        <v>6171</v>
      </c>
      <c r="B261" s="15">
        <v>6122</v>
      </c>
      <c r="C261" s="16" t="s">
        <v>378</v>
      </c>
      <c r="D261" s="39" t="s">
        <v>163</v>
      </c>
      <c r="E261" s="39" t="s">
        <v>217</v>
      </c>
      <c r="F261" s="39" t="s">
        <v>476</v>
      </c>
      <c r="G261" s="55">
        <v>0</v>
      </c>
      <c r="H261" s="18" t="s">
        <v>125</v>
      </c>
    </row>
    <row r="262" spans="1:8" ht="12" customHeight="1" x14ac:dyDescent="0.25">
      <c r="A262" s="12">
        <v>6171</v>
      </c>
      <c r="B262" s="22" t="s">
        <v>64</v>
      </c>
      <c r="C262" s="1"/>
      <c r="D262" s="40" t="s">
        <v>477</v>
      </c>
      <c r="E262" s="40" t="s">
        <v>477</v>
      </c>
      <c r="F262" s="40" t="s">
        <v>478</v>
      </c>
      <c r="G262" s="56">
        <f>SUM(G233:G261)</f>
        <v>2412000</v>
      </c>
      <c r="H262" s="1"/>
    </row>
    <row r="263" spans="1:8" s="8" customFormat="1" ht="19" customHeight="1" x14ac:dyDescent="0.3">
      <c r="A263" s="22">
        <v>6310</v>
      </c>
      <c r="B263" s="22"/>
      <c r="C263" s="22" t="s">
        <v>479</v>
      </c>
      <c r="D263" s="40"/>
      <c r="E263" s="40"/>
      <c r="F263" s="40"/>
      <c r="G263" s="56"/>
      <c r="H263" s="22" t="s">
        <v>480</v>
      </c>
    </row>
    <row r="264" spans="1:8" ht="15" customHeight="1" x14ac:dyDescent="0.25">
      <c r="A264" s="15">
        <v>6310</v>
      </c>
      <c r="B264" s="15">
        <v>5163</v>
      </c>
      <c r="C264" s="16" t="s">
        <v>365</v>
      </c>
      <c r="D264" s="39" t="s">
        <v>109</v>
      </c>
      <c r="E264" s="39" t="s">
        <v>109</v>
      </c>
      <c r="F264" s="39" t="s">
        <v>481</v>
      </c>
      <c r="G264" s="54">
        <v>10000</v>
      </c>
      <c r="H264" s="1"/>
    </row>
    <row r="265" spans="1:8" ht="12" customHeight="1" x14ac:dyDescent="0.25">
      <c r="A265" s="12">
        <v>6310</v>
      </c>
      <c r="B265" s="22" t="s">
        <v>64</v>
      </c>
      <c r="C265" s="1"/>
      <c r="D265" s="40" t="s">
        <v>109</v>
      </c>
      <c r="E265" s="40" t="s">
        <v>109</v>
      </c>
      <c r="F265" s="40" t="s">
        <v>481</v>
      </c>
      <c r="G265" s="56">
        <f>G264</f>
        <v>10000</v>
      </c>
      <c r="H265" s="1"/>
    </row>
    <row r="266" spans="1:8" s="8" customFormat="1" ht="19" customHeight="1" x14ac:dyDescent="0.3">
      <c r="A266" s="22">
        <v>6330</v>
      </c>
      <c r="B266" s="22"/>
      <c r="C266" s="22" t="s">
        <v>482</v>
      </c>
      <c r="D266" s="40"/>
      <c r="E266" s="40"/>
      <c r="F266" s="40"/>
      <c r="G266" s="56"/>
      <c r="H266" s="22" t="s">
        <v>166</v>
      </c>
    </row>
    <row r="267" spans="1:8" ht="13" customHeight="1" x14ac:dyDescent="0.25">
      <c r="A267" s="15">
        <v>6330</v>
      </c>
      <c r="B267" s="15">
        <v>5345</v>
      </c>
      <c r="C267" s="16" t="s">
        <v>483</v>
      </c>
      <c r="D267" s="41">
        <v>0</v>
      </c>
      <c r="E267" s="41">
        <v>0</v>
      </c>
      <c r="F267" s="39" t="s">
        <v>448</v>
      </c>
      <c r="G267" s="54">
        <v>0</v>
      </c>
      <c r="H267" s="4" t="s">
        <v>484</v>
      </c>
    </row>
    <row r="268" spans="1:8" ht="12" customHeight="1" x14ac:dyDescent="0.25">
      <c r="A268" s="15">
        <v>6330</v>
      </c>
      <c r="B268" s="15">
        <v>5348</v>
      </c>
      <c r="C268" s="16" t="s">
        <v>485</v>
      </c>
      <c r="D268" s="41">
        <v>0</v>
      </c>
      <c r="E268" s="41">
        <v>0</v>
      </c>
      <c r="F268" s="39" t="s">
        <v>486</v>
      </c>
      <c r="G268" s="54">
        <v>0</v>
      </c>
      <c r="H268" s="4" t="s">
        <v>484</v>
      </c>
    </row>
    <row r="269" spans="1:8" ht="14.15" customHeight="1" x14ac:dyDescent="0.25">
      <c r="A269" s="15">
        <v>6330</v>
      </c>
      <c r="B269" s="15">
        <v>5349</v>
      </c>
      <c r="C269" s="16" t="s">
        <v>487</v>
      </c>
      <c r="D269" s="41">
        <v>0</v>
      </c>
      <c r="E269" s="41">
        <v>0</v>
      </c>
      <c r="F269" s="39" t="s">
        <v>488</v>
      </c>
      <c r="G269" s="54">
        <v>0</v>
      </c>
      <c r="H269" s="4" t="s">
        <v>484</v>
      </c>
    </row>
    <row r="270" spans="1:8" ht="12" customHeight="1" x14ac:dyDescent="0.25">
      <c r="A270" s="12">
        <v>6330</v>
      </c>
      <c r="B270" s="22" t="s">
        <v>64</v>
      </c>
      <c r="C270" s="1"/>
      <c r="D270" s="42">
        <v>0</v>
      </c>
      <c r="E270" s="42">
        <v>0</v>
      </c>
      <c r="F270" s="40" t="s">
        <v>172</v>
      </c>
      <c r="G270" s="56">
        <f>SUM(G267:G269)</f>
        <v>0</v>
      </c>
      <c r="H270" s="1"/>
    </row>
    <row r="271" spans="1:8" s="8" customFormat="1" ht="19" customHeight="1" x14ac:dyDescent="0.3">
      <c r="A271" s="22">
        <v>6399</v>
      </c>
      <c r="B271" s="22"/>
      <c r="C271" s="22" t="s">
        <v>489</v>
      </c>
      <c r="D271" s="40"/>
      <c r="E271" s="40"/>
      <c r="F271" s="40"/>
      <c r="G271" s="56"/>
      <c r="H271" s="22" t="s">
        <v>490</v>
      </c>
    </row>
    <row r="272" spans="1:8" ht="15" customHeight="1" x14ac:dyDescent="0.25">
      <c r="A272" s="15">
        <v>6399</v>
      </c>
      <c r="B272" s="15">
        <v>5362</v>
      </c>
      <c r="C272" s="16" t="s">
        <v>491</v>
      </c>
      <c r="D272" s="39" t="s">
        <v>324</v>
      </c>
      <c r="E272" s="39" t="s">
        <v>324</v>
      </c>
      <c r="F272" s="39" t="s">
        <v>492</v>
      </c>
      <c r="G272" s="54">
        <v>250000</v>
      </c>
      <c r="H272" s="4" t="s">
        <v>493</v>
      </c>
    </row>
    <row r="273" spans="1:8" ht="17.149999999999999" customHeight="1" x14ac:dyDescent="0.25">
      <c r="A273" s="12">
        <v>6399</v>
      </c>
      <c r="B273" s="22" t="s">
        <v>64</v>
      </c>
      <c r="C273" s="1"/>
      <c r="D273" s="40" t="s">
        <v>324</v>
      </c>
      <c r="E273" s="40" t="s">
        <v>324</v>
      </c>
      <c r="F273" s="40" t="s">
        <v>492</v>
      </c>
      <c r="G273" s="56">
        <f>G272</f>
        <v>250000</v>
      </c>
    </row>
    <row r="274" spans="1:8" s="8" customFormat="1" ht="14.15" customHeight="1" x14ac:dyDescent="0.3">
      <c r="A274" s="7" t="s">
        <v>501</v>
      </c>
      <c r="D274" s="49">
        <v>17314000</v>
      </c>
      <c r="E274" s="49">
        <v>17833284</v>
      </c>
      <c r="F274" s="26">
        <v>10921206.52</v>
      </c>
      <c r="G274" s="58">
        <f>SUM(G97:G273)/2</f>
        <v>14980250</v>
      </c>
      <c r="H274" s="7"/>
    </row>
    <row r="275" spans="1:8" s="13" customFormat="1" ht="13" x14ac:dyDescent="0.3">
      <c r="A275" s="8" t="s">
        <v>494</v>
      </c>
      <c r="G275" s="63">
        <f>G91-G274</f>
        <v>1644650</v>
      </c>
      <c r="H275" s="14"/>
    </row>
  </sheetData>
  <pageMargins left="0.78740157480314965" right="0.78740157480314965" top="1.0629921259842521" bottom="1.0629921259842521" header="0.78740157480314965" footer="0.78740157480314965"/>
  <pageSetup paperSize="9" scale="70" firstPageNumber="0" orientation="landscape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2019 - návrh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Chvátal</dc:creator>
  <cp:lastModifiedBy>Jan Chvátal</cp:lastModifiedBy>
  <dcterms:created xsi:type="dcterms:W3CDTF">2018-11-30T07:42:40Z</dcterms:created>
  <dcterms:modified xsi:type="dcterms:W3CDTF">2018-11-30T08:01:58Z</dcterms:modified>
</cp:coreProperties>
</file>